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Titles" localSheetId="0">Sheet1!$4:$6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<sst xmlns="http://schemas.openxmlformats.org/spreadsheetml/2006/main" count="175" uniqueCount="154">
  <si>
    <t>附表：</t>
  </si>
  <si>
    <t>2024年提前下达中央财政资金细化表（除直达资金）</t>
  </si>
  <si>
    <t>单位</t>
  </si>
  <si>
    <t>合计</t>
  </si>
  <si>
    <t>粮油生产保障资金</t>
  </si>
  <si>
    <t>农业产业发展</t>
  </si>
  <si>
    <t>农业经营主体能力提升</t>
  </si>
  <si>
    <t>农业防灾减灾和水利救灾资金</t>
  </si>
  <si>
    <t>备注</t>
  </si>
  <si>
    <t>金额</t>
  </si>
  <si>
    <t>其中：</t>
  </si>
  <si>
    <t>动物防疫补助</t>
  </si>
  <si>
    <t>小麦“一喷三防”支出</t>
  </si>
  <si>
    <t>扩种油菜支出</t>
  </si>
  <si>
    <t>大豆玉米带状复合种植支出</t>
  </si>
  <si>
    <t>农机购置与应用补贴</t>
  </si>
  <si>
    <t>科目</t>
  </si>
  <si>
    <t>2130122-农业生产发展</t>
  </si>
  <si>
    <t>21301-农业农村</t>
  </si>
  <si>
    <t>2130108-病虫害控制</t>
  </si>
  <si>
    <t>郑州市全辖</t>
  </si>
  <si>
    <t>市本级</t>
  </si>
  <si>
    <t>其中：航空港区</t>
  </si>
  <si>
    <t>郑州市县合计</t>
  </si>
  <si>
    <t>巩义市</t>
  </si>
  <si>
    <t>荥阳市</t>
  </si>
  <si>
    <t>中牟县</t>
  </si>
  <si>
    <t>新郑市</t>
  </si>
  <si>
    <t>登封市</t>
  </si>
  <si>
    <t>新密市</t>
  </si>
  <si>
    <t>开封市全辖</t>
  </si>
  <si>
    <t>兰考县</t>
  </si>
  <si>
    <t>杞县</t>
  </si>
  <si>
    <t>通许县</t>
  </si>
  <si>
    <t>尉氏县</t>
  </si>
  <si>
    <t>洛阳市全辖</t>
  </si>
  <si>
    <t>新安县</t>
  </si>
  <si>
    <t>伊川县</t>
  </si>
  <si>
    <t>汝阳县</t>
  </si>
  <si>
    <t>嵩县</t>
  </si>
  <si>
    <t>栾川县</t>
  </si>
  <si>
    <t>宜阳县</t>
  </si>
  <si>
    <t>洛宁县</t>
  </si>
  <si>
    <t>平顶山市全辖</t>
  </si>
  <si>
    <t>鲁山县</t>
  </si>
  <si>
    <t>宝丰县</t>
  </si>
  <si>
    <t>叶县</t>
  </si>
  <si>
    <t>郏县</t>
  </si>
  <si>
    <t>汝州市</t>
  </si>
  <si>
    <t>舞钢市</t>
  </si>
  <si>
    <t>安阳市全辖</t>
  </si>
  <si>
    <t>安阳县</t>
  </si>
  <si>
    <t>林州市</t>
  </si>
  <si>
    <t>汤阴县</t>
  </si>
  <si>
    <t>滑县</t>
  </si>
  <si>
    <t>内黄县</t>
  </si>
  <si>
    <t>鹤壁市全辖</t>
  </si>
  <si>
    <t>浚县</t>
  </si>
  <si>
    <t>淇县</t>
  </si>
  <si>
    <t>新乡市全辖</t>
  </si>
  <si>
    <t>获嘉县</t>
  </si>
  <si>
    <t>新乡县</t>
  </si>
  <si>
    <t>原阳县</t>
  </si>
  <si>
    <t>延津县</t>
  </si>
  <si>
    <t>封丘县</t>
  </si>
  <si>
    <t>长垣市</t>
  </si>
  <si>
    <t>辉县市</t>
  </si>
  <si>
    <t>卫辉市</t>
  </si>
  <si>
    <t>焦作市全辖</t>
  </si>
  <si>
    <t>修武县</t>
  </si>
  <si>
    <t>博爱县</t>
  </si>
  <si>
    <t>沁阳市</t>
  </si>
  <si>
    <t>温县</t>
  </si>
  <si>
    <t>孟州市</t>
  </si>
  <si>
    <t>武陟县</t>
  </si>
  <si>
    <t>濮阳市全辖</t>
  </si>
  <si>
    <t>濮阳县</t>
  </si>
  <si>
    <t>清丰县</t>
  </si>
  <si>
    <t>南乐县</t>
  </si>
  <si>
    <t>范县</t>
  </si>
  <si>
    <t>台前县</t>
  </si>
  <si>
    <t>许昌市全辖</t>
  </si>
  <si>
    <t>长葛市</t>
  </si>
  <si>
    <t>鄢陵县</t>
  </si>
  <si>
    <t>禹州市</t>
  </si>
  <si>
    <t>襄城县</t>
  </si>
  <si>
    <t>漯河市全辖</t>
  </si>
  <si>
    <t>舞阳县</t>
  </si>
  <si>
    <t>临颍县</t>
  </si>
  <si>
    <t>三门峡市全辖</t>
  </si>
  <si>
    <t>义马市</t>
  </si>
  <si>
    <t>灵宝市</t>
  </si>
  <si>
    <t>渑池县</t>
  </si>
  <si>
    <t>卢氏县</t>
  </si>
  <si>
    <t>南阳市全辖</t>
  </si>
  <si>
    <t>邓州市</t>
  </si>
  <si>
    <t>唐河县</t>
  </si>
  <si>
    <t>方城县</t>
  </si>
  <si>
    <t>镇平县</t>
  </si>
  <si>
    <t>社旗县</t>
  </si>
  <si>
    <t>新野县</t>
  </si>
  <si>
    <t>内乡县</t>
  </si>
  <si>
    <t>淅川县</t>
  </si>
  <si>
    <t>西峡县</t>
  </si>
  <si>
    <t>南召县</t>
  </si>
  <si>
    <t>桐柏县</t>
  </si>
  <si>
    <t>商丘市全辖</t>
  </si>
  <si>
    <t>永城市</t>
  </si>
  <si>
    <t>夏邑县</t>
  </si>
  <si>
    <t>虞城县</t>
  </si>
  <si>
    <t>柘城县</t>
  </si>
  <si>
    <t>宁陵县</t>
  </si>
  <si>
    <t>睢县</t>
  </si>
  <si>
    <t>民权县</t>
  </si>
  <si>
    <t>信阳市全辖</t>
  </si>
  <si>
    <t>罗山县</t>
  </si>
  <si>
    <t>光山县</t>
  </si>
  <si>
    <t>潢川县</t>
  </si>
  <si>
    <t>固始县</t>
  </si>
  <si>
    <t>商城县</t>
  </si>
  <si>
    <t>新县</t>
  </si>
  <si>
    <t>息县</t>
  </si>
  <si>
    <t>淮滨县</t>
  </si>
  <si>
    <t>周口市全辖</t>
  </si>
  <si>
    <t>农机购置补贴包含省泛区农场467万元</t>
  </si>
  <si>
    <t>扶沟县</t>
  </si>
  <si>
    <t>西华县</t>
  </si>
  <si>
    <t>商水县</t>
  </si>
  <si>
    <t>太康县</t>
  </si>
  <si>
    <t>鹿邑县</t>
  </si>
  <si>
    <t>郸城县</t>
  </si>
  <si>
    <t>沈丘县</t>
  </si>
  <si>
    <t>项城市</t>
  </si>
  <si>
    <t>驻马店市全辖</t>
  </si>
  <si>
    <t>确山县</t>
  </si>
  <si>
    <t>泌阳县</t>
  </si>
  <si>
    <t>遂平县</t>
  </si>
  <si>
    <t>西平县</t>
  </si>
  <si>
    <t>上蔡县</t>
  </si>
  <si>
    <t>汝南县</t>
  </si>
  <si>
    <t>平舆县</t>
  </si>
  <si>
    <t>新蔡县</t>
  </si>
  <si>
    <t>正阳县</t>
  </si>
  <si>
    <t>济源示范区</t>
  </si>
  <si>
    <t>省直单位</t>
  </si>
  <si>
    <t>河南省种业发展中心</t>
  </si>
  <si>
    <t>支出功能分类科目:2130106;政府预算经济分类科目：50502</t>
  </si>
  <si>
    <t>河南省水产科学研究</t>
  </si>
  <si>
    <t xml:space="preserve"> 河南农业投资集团</t>
  </si>
  <si>
    <t>其中：河南黄泛区农场有限公司100万；郑州种畜场50万元；河南省正阳种猪场50万元；花花牛实业集团、花花牛乳业集团538万元。出功能分类科目:2130106;政府预算经济分类科目：50799</t>
  </si>
  <si>
    <t xml:space="preserve">  河南科技学院</t>
  </si>
  <si>
    <t xml:space="preserve">  河南省农业信贷担保有限责任公司</t>
  </si>
  <si>
    <t>支出功能分类科目:2130199;政府预算经济分类科目：50799</t>
  </si>
  <si>
    <t>注：资金分配数不保留小数。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</si>
</sst>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2" xfId="50" applyFont="1" applyFill="1" applyBorder="1" applyAlignment="1" applyProtection="1">
      <alignment horizontal="left" vertical="center"/>
    </xf>
    <xf numFmtId="0" fontId="6" fillId="0" borderId="2" xfId="5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" xfId="5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3" fillId="0" borderId="2" xfId="5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11" fillId="0" borderId="2" xfId="5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right" vertical="center" wrapText="1"/>
    </xf>
    <xf numFmtId="0" fontId="1" fillId="0" borderId="2" xfId="50" applyFont="1" applyFill="1" applyBorder="1" applyAlignment="1" applyProtection="1">
      <alignment horizontal="left" vertical="center" indent="1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6" fillId="0" borderId="2" xfId="50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6" fillId="0" borderId="2" xfId="5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  <cellStyle name="常规 11" xfId="51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4"/>
  <sheetViews>
    <sheetView tabSelected="1" zoomScale="85" zoomScaleNormal="85" workbookViewId="0">
      <pane ySplit="7" topLeftCell="A8" activePane="bottomLeft" state="frozen"/>
      <selection/>
      <selection pane="bottomLeft" activeCell="M146" sqref="M146"/>
    </sheetView>
  </sheetViews>
  <sheetFormatPr defaultColWidth="8.88333333333333" defaultRowHeight="13.5"/>
  <cols>
    <col min="1" max="1" width="24.25" style="1" customWidth="1"/>
    <col min="2" max="3" width="12.875" style="1" customWidth="1"/>
    <col min="4" max="4" width="12.5" style="1" customWidth="1"/>
    <col min="5" max="5" width="10.125" style="1" customWidth="1"/>
    <col min="6" max="7" width="12.25" style="1" customWidth="1"/>
    <col min="8" max="8" width="10" style="1" customWidth="1"/>
    <col min="9" max="9" width="15.875" style="1" customWidth="1"/>
    <col min="10" max="10" width="24.2583333333333" style="1" customWidth="1"/>
    <col min="11" max="11" width="20.575" style="1" customWidth="1"/>
    <col min="12" max="214" width="8.88333333333333" style="1"/>
  </cols>
  <sheetData>
    <row r="1" s="1" customForma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9.75" customHeight="1" spans="1:10">
      <c r="A3" s="5" t="s">
        <v>1</v>
      </c>
      <c r="B3" s="6"/>
      <c r="C3" s="6"/>
      <c r="D3" s="6"/>
      <c r="E3" s="6"/>
      <c r="F3" s="6"/>
      <c r="G3" s="6"/>
      <c r="H3" s="6"/>
      <c r="I3" s="6"/>
      <c r="J3" s="37"/>
    </row>
    <row r="4" s="1" customFormat="1" ht="33" customHeight="1" spans="1:11">
      <c r="A4" s="7" t="s">
        <v>2</v>
      </c>
      <c r="B4" s="8" t="s">
        <v>3</v>
      </c>
      <c r="C4" s="9" t="s">
        <v>4</v>
      </c>
      <c r="D4" s="9"/>
      <c r="E4" s="9"/>
      <c r="F4" s="9"/>
      <c r="G4" s="9" t="s">
        <v>5</v>
      </c>
      <c r="H4" s="9"/>
      <c r="I4" s="38" t="s">
        <v>6</v>
      </c>
      <c r="J4" s="14" t="s">
        <v>7</v>
      </c>
      <c r="K4" s="39" t="s">
        <v>8</v>
      </c>
    </row>
    <row r="5" s="1" customFormat="1" ht="31" customHeight="1" spans="1:11">
      <c r="A5" s="10"/>
      <c r="B5" s="11"/>
      <c r="C5" s="12" t="s">
        <v>9</v>
      </c>
      <c r="D5" s="13" t="s">
        <v>10</v>
      </c>
      <c r="E5" s="13"/>
      <c r="F5" s="13"/>
      <c r="G5" s="14" t="s">
        <v>9</v>
      </c>
      <c r="H5" s="15" t="s">
        <v>10</v>
      </c>
      <c r="I5" s="40"/>
      <c r="J5" s="9" t="s">
        <v>11</v>
      </c>
      <c r="K5" s="39"/>
    </row>
    <row r="6" s="1" customFormat="1" ht="33" customHeight="1" spans="1:11">
      <c r="A6" s="10"/>
      <c r="B6" s="11"/>
      <c r="C6" s="12"/>
      <c r="D6" s="15" t="s">
        <v>12</v>
      </c>
      <c r="E6" s="15" t="s">
        <v>13</v>
      </c>
      <c r="F6" s="15" t="s">
        <v>14</v>
      </c>
      <c r="G6" s="14"/>
      <c r="H6" s="15" t="s">
        <v>15</v>
      </c>
      <c r="I6" s="41"/>
      <c r="J6" s="9"/>
      <c r="K6" s="39"/>
    </row>
    <row r="7" s="1" customFormat="1" ht="33" customHeight="1" spans="1:11">
      <c r="A7" s="12" t="s">
        <v>16</v>
      </c>
      <c r="B7" s="16"/>
      <c r="C7" s="17" t="s">
        <v>17</v>
      </c>
      <c r="D7" s="18"/>
      <c r="E7" s="18"/>
      <c r="F7" s="19"/>
      <c r="G7" s="20" t="s">
        <v>17</v>
      </c>
      <c r="H7" s="21"/>
      <c r="I7" s="41" t="s">
        <v>18</v>
      </c>
      <c r="J7" s="9" t="s">
        <v>19</v>
      </c>
      <c r="K7" s="42"/>
    </row>
    <row r="8" s="1" customFormat="1" ht="18" customHeight="1" spans="1:11">
      <c r="A8" s="22" t="s">
        <v>3</v>
      </c>
      <c r="B8" s="23">
        <f>SUM(B9,B19,B25,B34,B42,B49,B53,B63,B71,B78,B84,B88,B94,B107,B116,B126,B136,B147,B148)</f>
        <v>467540</v>
      </c>
      <c r="C8" s="23">
        <f t="shared" ref="C8:J8" si="0">SUM(C9,C19,C25,C34,C42,C49,C53,C63,C71,C78,C84,C88,C94,C107,C116,C126,C136,C147,C148)</f>
        <v>79743</v>
      </c>
      <c r="D8" s="23">
        <f t="shared" si="0"/>
        <v>38912</v>
      </c>
      <c r="E8" s="23">
        <f t="shared" si="0"/>
        <v>3750</v>
      </c>
      <c r="F8" s="23">
        <f t="shared" si="0"/>
        <v>22500</v>
      </c>
      <c r="G8" s="23">
        <f t="shared" si="0"/>
        <v>199479</v>
      </c>
      <c r="H8" s="23">
        <f t="shared" si="0"/>
        <v>178479</v>
      </c>
      <c r="I8" s="23">
        <f t="shared" si="0"/>
        <v>144413</v>
      </c>
      <c r="J8" s="23">
        <f t="shared" si="0"/>
        <v>43905</v>
      </c>
      <c r="K8" s="42"/>
    </row>
    <row r="9" s="2" customFormat="1" ht="16.5" customHeight="1" spans="1:11">
      <c r="A9" s="24" t="s">
        <v>20</v>
      </c>
      <c r="B9" s="23">
        <f>B10+B12</f>
        <v>8278</v>
      </c>
      <c r="C9" s="23">
        <f>C10+C12</f>
        <v>1746</v>
      </c>
      <c r="D9" s="23">
        <f t="shared" ref="D9:J9" si="1">D10+D12</f>
        <v>996</v>
      </c>
      <c r="E9" s="23">
        <f t="shared" si="1"/>
        <v>0</v>
      </c>
      <c r="F9" s="23">
        <f t="shared" si="1"/>
        <v>750</v>
      </c>
      <c r="G9" s="23">
        <f t="shared" si="1"/>
        <v>4190</v>
      </c>
      <c r="H9" s="23">
        <f t="shared" si="1"/>
        <v>3773</v>
      </c>
      <c r="I9" s="23">
        <f t="shared" si="1"/>
        <v>1664</v>
      </c>
      <c r="J9" s="23">
        <f t="shared" si="1"/>
        <v>678</v>
      </c>
      <c r="K9" s="43"/>
    </row>
    <row r="10" s="1" customFormat="1" ht="16.5" customHeight="1" spans="1:11">
      <c r="A10" s="25" t="s">
        <v>21</v>
      </c>
      <c r="B10" s="26">
        <f>SUM(C10,G10,I10,J10)</f>
        <v>986</v>
      </c>
      <c r="C10" s="27">
        <f>63+227</f>
        <v>290</v>
      </c>
      <c r="D10" s="28">
        <f>48+152</f>
        <v>200</v>
      </c>
      <c r="E10" s="29"/>
      <c r="F10" s="29">
        <f>15+75</f>
        <v>90</v>
      </c>
      <c r="G10" s="27">
        <f>150+504</f>
        <v>654</v>
      </c>
      <c r="H10" s="29">
        <f>150+504</f>
        <v>654</v>
      </c>
      <c r="I10" s="27">
        <v>0</v>
      </c>
      <c r="J10" s="29">
        <f>0+42</f>
        <v>42</v>
      </c>
      <c r="K10" s="42"/>
    </row>
    <row r="11" s="1" customFormat="1" ht="16.5" customHeight="1" spans="1:11">
      <c r="A11" s="30" t="s">
        <v>22</v>
      </c>
      <c r="B11" s="26">
        <f>SUM(C11,G11,I11,J11)</f>
        <v>773</v>
      </c>
      <c r="C11" s="27">
        <v>227</v>
      </c>
      <c r="D11" s="31">
        <v>152</v>
      </c>
      <c r="E11" s="31"/>
      <c r="F11" s="31">
        <v>75</v>
      </c>
      <c r="G11" s="27">
        <v>504</v>
      </c>
      <c r="H11" s="31">
        <v>504</v>
      </c>
      <c r="I11" s="27">
        <v>0</v>
      </c>
      <c r="J11" s="31">
        <v>42</v>
      </c>
      <c r="K11" s="42"/>
    </row>
    <row r="12" s="1" customFormat="1" ht="16.5" customHeight="1" spans="1:11">
      <c r="A12" s="25" t="s">
        <v>23</v>
      </c>
      <c r="B12" s="26">
        <f>SUM(C12,G12,I12,J12)</f>
        <v>7292</v>
      </c>
      <c r="C12" s="32">
        <f>SUM(C13:C18)</f>
        <v>1456</v>
      </c>
      <c r="D12" s="32">
        <f t="shared" ref="D12:J12" si="2">SUM(D13:D18)</f>
        <v>796</v>
      </c>
      <c r="E12" s="32">
        <f t="shared" si="2"/>
        <v>0</v>
      </c>
      <c r="F12" s="32">
        <f t="shared" si="2"/>
        <v>660</v>
      </c>
      <c r="G12" s="32">
        <f t="shared" si="2"/>
        <v>3536</v>
      </c>
      <c r="H12" s="32">
        <f t="shared" si="2"/>
        <v>3119</v>
      </c>
      <c r="I12" s="32">
        <f t="shared" si="2"/>
        <v>1664</v>
      </c>
      <c r="J12" s="32">
        <f t="shared" si="2"/>
        <v>636</v>
      </c>
      <c r="K12" s="42"/>
    </row>
    <row r="13" s="1" customFormat="1" ht="16.5" customHeight="1" spans="1:11">
      <c r="A13" s="25" t="s">
        <v>24</v>
      </c>
      <c r="B13" s="33">
        <v>1054</v>
      </c>
      <c r="C13" s="32">
        <v>265</v>
      </c>
      <c r="D13" s="34">
        <v>115</v>
      </c>
      <c r="E13" s="34"/>
      <c r="F13" s="34">
        <v>150</v>
      </c>
      <c r="G13" s="32">
        <v>243</v>
      </c>
      <c r="H13" s="34">
        <v>243</v>
      </c>
      <c r="I13" s="32">
        <v>447</v>
      </c>
      <c r="J13" s="34">
        <v>99</v>
      </c>
      <c r="K13" s="42"/>
    </row>
    <row r="14" s="1" customFormat="1" ht="16.5" customHeight="1" spans="1:11">
      <c r="A14" s="25" t="s">
        <v>25</v>
      </c>
      <c r="B14" s="33">
        <v>883</v>
      </c>
      <c r="C14" s="32">
        <v>227</v>
      </c>
      <c r="D14" s="34">
        <v>122</v>
      </c>
      <c r="E14" s="34"/>
      <c r="F14" s="34">
        <v>105</v>
      </c>
      <c r="G14" s="32">
        <v>470</v>
      </c>
      <c r="H14" s="34">
        <v>300</v>
      </c>
      <c r="I14" s="32">
        <v>95</v>
      </c>
      <c r="J14" s="34">
        <v>91</v>
      </c>
      <c r="K14" s="42"/>
    </row>
    <row r="15" s="1" customFormat="1" ht="16.5" customHeight="1" spans="1:11">
      <c r="A15" s="25" t="s">
        <v>26</v>
      </c>
      <c r="B15" s="33">
        <v>1397</v>
      </c>
      <c r="C15" s="32">
        <v>160</v>
      </c>
      <c r="D15" s="35">
        <v>70</v>
      </c>
      <c r="E15" s="34"/>
      <c r="F15" s="34">
        <v>90</v>
      </c>
      <c r="G15" s="32">
        <v>1100</v>
      </c>
      <c r="H15" s="34">
        <v>926</v>
      </c>
      <c r="I15" s="32">
        <v>94</v>
      </c>
      <c r="J15" s="34">
        <v>43</v>
      </c>
      <c r="K15" s="42"/>
    </row>
    <row r="16" s="1" customFormat="1" ht="16.5" customHeight="1" spans="1:11">
      <c r="A16" s="25" t="s">
        <v>27</v>
      </c>
      <c r="B16" s="33">
        <v>1006</v>
      </c>
      <c r="C16" s="32">
        <v>273</v>
      </c>
      <c r="D16" s="34">
        <v>138</v>
      </c>
      <c r="E16" s="34"/>
      <c r="F16" s="34">
        <v>135</v>
      </c>
      <c r="G16" s="32">
        <v>499</v>
      </c>
      <c r="H16" s="34">
        <v>426</v>
      </c>
      <c r="I16" s="32">
        <v>101</v>
      </c>
      <c r="J16" s="34">
        <v>133</v>
      </c>
      <c r="K16" s="42"/>
    </row>
    <row r="17" s="1" customFormat="1" ht="16.5" customHeight="1" spans="1:11">
      <c r="A17" s="25" t="s">
        <v>28</v>
      </c>
      <c r="B17" s="33">
        <v>1462</v>
      </c>
      <c r="C17" s="32">
        <v>278</v>
      </c>
      <c r="D17" s="34">
        <v>173</v>
      </c>
      <c r="E17" s="34"/>
      <c r="F17" s="34">
        <v>105</v>
      </c>
      <c r="G17" s="32">
        <v>600</v>
      </c>
      <c r="H17" s="34">
        <v>600</v>
      </c>
      <c r="I17" s="32">
        <v>441</v>
      </c>
      <c r="J17" s="34">
        <v>143</v>
      </c>
      <c r="K17" s="42"/>
    </row>
    <row r="18" s="1" customFormat="1" ht="16.5" customHeight="1" spans="1:11">
      <c r="A18" s="25" t="s">
        <v>29</v>
      </c>
      <c r="B18" s="33">
        <v>1490</v>
      </c>
      <c r="C18" s="32">
        <v>253</v>
      </c>
      <c r="D18" s="34">
        <v>178</v>
      </c>
      <c r="E18" s="34"/>
      <c r="F18" s="34">
        <v>75</v>
      </c>
      <c r="G18" s="32">
        <v>624</v>
      </c>
      <c r="H18" s="34">
        <v>624</v>
      </c>
      <c r="I18" s="32">
        <v>486</v>
      </c>
      <c r="J18" s="34">
        <v>127</v>
      </c>
      <c r="K18" s="42"/>
    </row>
    <row r="19" s="1" customFormat="1" ht="16.5" customHeight="1" spans="1:11">
      <c r="A19" s="36" t="s">
        <v>30</v>
      </c>
      <c r="B19" s="33">
        <v>25629</v>
      </c>
      <c r="C19" s="32">
        <v>3792</v>
      </c>
      <c r="D19" s="33">
        <v>1972</v>
      </c>
      <c r="E19" s="33">
        <v>0</v>
      </c>
      <c r="F19" s="33">
        <v>1020</v>
      </c>
      <c r="G19" s="32">
        <v>11978</v>
      </c>
      <c r="H19" s="33">
        <v>10986</v>
      </c>
      <c r="I19" s="32">
        <v>7328</v>
      </c>
      <c r="J19" s="33">
        <v>2531</v>
      </c>
      <c r="K19" s="42"/>
    </row>
    <row r="20" s="1" customFormat="1" ht="16.5" customHeight="1" spans="1:11">
      <c r="A20" s="25" t="s">
        <v>21</v>
      </c>
      <c r="B20" s="33">
        <v>6983</v>
      </c>
      <c r="C20" s="32">
        <v>1124</v>
      </c>
      <c r="D20" s="34">
        <v>499</v>
      </c>
      <c r="E20" s="34"/>
      <c r="F20" s="34">
        <v>225</v>
      </c>
      <c r="G20" s="32">
        <v>4340</v>
      </c>
      <c r="H20" s="34">
        <v>4175</v>
      </c>
      <c r="I20" s="32">
        <v>989</v>
      </c>
      <c r="J20" s="34">
        <v>530</v>
      </c>
      <c r="K20" s="42"/>
    </row>
    <row r="21" s="1" customFormat="1" ht="16.5" customHeight="1" spans="1:11">
      <c r="A21" s="25" t="s">
        <v>31</v>
      </c>
      <c r="B21" s="33">
        <v>7832</v>
      </c>
      <c r="C21" s="32">
        <v>987</v>
      </c>
      <c r="D21" s="34">
        <v>407</v>
      </c>
      <c r="E21" s="34"/>
      <c r="F21" s="34">
        <v>180</v>
      </c>
      <c r="G21" s="32">
        <v>3188</v>
      </c>
      <c r="H21" s="34">
        <v>2515</v>
      </c>
      <c r="I21" s="32">
        <v>3229</v>
      </c>
      <c r="J21" s="34">
        <v>428</v>
      </c>
      <c r="K21" s="42"/>
    </row>
    <row r="22" s="1" customFormat="1" ht="16.5" customHeight="1" spans="1:11">
      <c r="A22" s="25" t="s">
        <v>32</v>
      </c>
      <c r="B22" s="33">
        <v>5113</v>
      </c>
      <c r="C22" s="32">
        <v>625</v>
      </c>
      <c r="D22" s="34">
        <v>445</v>
      </c>
      <c r="E22" s="34"/>
      <c r="F22" s="34">
        <v>180</v>
      </c>
      <c r="G22" s="32">
        <v>2317</v>
      </c>
      <c r="H22" s="34">
        <v>2317</v>
      </c>
      <c r="I22" s="32">
        <v>1575</v>
      </c>
      <c r="J22" s="34">
        <v>596</v>
      </c>
      <c r="K22" s="42"/>
    </row>
    <row r="23" s="1" customFormat="1" ht="16.5" customHeight="1" spans="1:11">
      <c r="A23" s="25" t="s">
        <v>33</v>
      </c>
      <c r="B23" s="33">
        <v>2771</v>
      </c>
      <c r="C23" s="32">
        <v>406</v>
      </c>
      <c r="D23" s="34">
        <v>271</v>
      </c>
      <c r="E23" s="34"/>
      <c r="F23" s="34">
        <v>135</v>
      </c>
      <c r="G23" s="32">
        <v>1094</v>
      </c>
      <c r="H23" s="34">
        <v>1004</v>
      </c>
      <c r="I23" s="32">
        <v>902</v>
      </c>
      <c r="J23" s="34">
        <v>369</v>
      </c>
      <c r="K23" s="42"/>
    </row>
    <row r="24" s="1" customFormat="1" ht="16.5" customHeight="1" spans="1:11">
      <c r="A24" s="25" t="s">
        <v>34</v>
      </c>
      <c r="B24" s="33">
        <v>2930</v>
      </c>
      <c r="C24" s="32">
        <v>650</v>
      </c>
      <c r="D24" s="34">
        <v>350</v>
      </c>
      <c r="E24" s="34"/>
      <c r="F24" s="34">
        <v>300</v>
      </c>
      <c r="G24" s="32">
        <v>1039</v>
      </c>
      <c r="H24" s="34">
        <v>975</v>
      </c>
      <c r="I24" s="32">
        <v>633</v>
      </c>
      <c r="J24" s="34">
        <v>608</v>
      </c>
      <c r="K24" s="42"/>
    </row>
    <row r="25" s="1" customFormat="1" ht="16.5" customHeight="1" spans="1:11">
      <c r="A25" s="36" t="s">
        <v>35</v>
      </c>
      <c r="B25" s="33">
        <v>10354</v>
      </c>
      <c r="C25" s="32">
        <v>3095</v>
      </c>
      <c r="D25" s="33">
        <v>1585</v>
      </c>
      <c r="E25" s="33">
        <v>0</v>
      </c>
      <c r="F25" s="33">
        <v>1110</v>
      </c>
      <c r="G25" s="32">
        <v>2765</v>
      </c>
      <c r="H25" s="33">
        <v>2170</v>
      </c>
      <c r="I25" s="32">
        <v>2941</v>
      </c>
      <c r="J25" s="33">
        <v>1553</v>
      </c>
      <c r="K25" s="42"/>
    </row>
    <row r="26" s="1" customFormat="1" ht="16.5" customHeight="1" spans="1:11">
      <c r="A26" s="25" t="s">
        <v>21</v>
      </c>
      <c r="B26" s="33">
        <v>3395</v>
      </c>
      <c r="C26" s="32">
        <v>1235</v>
      </c>
      <c r="D26" s="34">
        <v>415</v>
      </c>
      <c r="E26" s="34"/>
      <c r="F26" s="34">
        <v>420</v>
      </c>
      <c r="G26" s="32">
        <v>1201</v>
      </c>
      <c r="H26" s="34">
        <v>890</v>
      </c>
      <c r="I26" s="32">
        <v>666</v>
      </c>
      <c r="J26" s="34">
        <v>293</v>
      </c>
      <c r="K26" s="42"/>
    </row>
    <row r="27" s="1" customFormat="1" ht="16.5" customHeight="1" spans="1:11">
      <c r="A27" s="25" t="s">
        <v>36</v>
      </c>
      <c r="B27" s="33">
        <v>670</v>
      </c>
      <c r="C27" s="32">
        <v>219</v>
      </c>
      <c r="D27" s="34">
        <v>144</v>
      </c>
      <c r="E27" s="34"/>
      <c r="F27" s="34">
        <v>75</v>
      </c>
      <c r="G27" s="32">
        <v>150</v>
      </c>
      <c r="H27" s="34">
        <v>150</v>
      </c>
      <c r="I27" s="32">
        <v>154</v>
      </c>
      <c r="J27" s="34">
        <v>147</v>
      </c>
      <c r="K27" s="42"/>
    </row>
    <row r="28" s="1" customFormat="1" ht="16.5" customHeight="1" spans="1:11">
      <c r="A28" s="25" t="s">
        <v>37</v>
      </c>
      <c r="B28" s="33">
        <v>1110</v>
      </c>
      <c r="C28" s="32">
        <v>403</v>
      </c>
      <c r="D28" s="34">
        <v>268</v>
      </c>
      <c r="E28" s="34"/>
      <c r="F28" s="34">
        <v>135</v>
      </c>
      <c r="G28" s="32">
        <v>185</v>
      </c>
      <c r="H28" s="34">
        <v>100</v>
      </c>
      <c r="I28" s="32">
        <v>116</v>
      </c>
      <c r="J28" s="34">
        <v>406</v>
      </c>
      <c r="K28" s="42"/>
    </row>
    <row r="29" s="1" customFormat="1" ht="16.5" customHeight="1" spans="1:11">
      <c r="A29" s="25" t="s">
        <v>38</v>
      </c>
      <c r="B29" s="33">
        <v>916</v>
      </c>
      <c r="C29" s="32">
        <v>225</v>
      </c>
      <c r="D29" s="34">
        <v>135</v>
      </c>
      <c r="E29" s="34"/>
      <c r="F29" s="34">
        <v>90</v>
      </c>
      <c r="G29" s="32">
        <v>154</v>
      </c>
      <c r="H29" s="34">
        <v>100</v>
      </c>
      <c r="I29" s="32">
        <v>379</v>
      </c>
      <c r="J29" s="34">
        <v>158</v>
      </c>
      <c r="K29" s="42"/>
    </row>
    <row r="30" s="1" customFormat="1" ht="16.5" customHeight="1" spans="1:11">
      <c r="A30" s="25" t="s">
        <v>39</v>
      </c>
      <c r="B30" s="33">
        <v>964</v>
      </c>
      <c r="C30" s="32">
        <v>209</v>
      </c>
      <c r="D30" s="34">
        <v>134</v>
      </c>
      <c r="E30" s="34"/>
      <c r="F30" s="34">
        <v>75</v>
      </c>
      <c r="G30" s="32">
        <v>114</v>
      </c>
      <c r="H30" s="34">
        <v>90</v>
      </c>
      <c r="I30" s="32">
        <v>488</v>
      </c>
      <c r="J30" s="34">
        <v>153</v>
      </c>
      <c r="K30" s="42"/>
    </row>
    <row r="31" s="1" customFormat="1" ht="16.5" customHeight="1" spans="1:11">
      <c r="A31" s="25" t="s">
        <v>40</v>
      </c>
      <c r="B31" s="33">
        <v>222</v>
      </c>
      <c r="C31" s="32">
        <v>33</v>
      </c>
      <c r="D31" s="34">
        <v>3</v>
      </c>
      <c r="E31" s="34"/>
      <c r="F31" s="34">
        <v>30</v>
      </c>
      <c r="G31" s="32">
        <v>80</v>
      </c>
      <c r="H31" s="34">
        <v>80</v>
      </c>
      <c r="I31" s="32">
        <v>79</v>
      </c>
      <c r="J31" s="34">
        <v>30</v>
      </c>
      <c r="K31" s="42"/>
    </row>
    <row r="32" s="1" customFormat="1" ht="16.5" customHeight="1" spans="1:11">
      <c r="A32" s="25" t="s">
        <v>41</v>
      </c>
      <c r="B32" s="33">
        <v>1265</v>
      </c>
      <c r="C32" s="32">
        <v>451</v>
      </c>
      <c r="D32" s="34">
        <v>286</v>
      </c>
      <c r="E32" s="34"/>
      <c r="F32" s="34">
        <v>165</v>
      </c>
      <c r="G32" s="32">
        <v>500</v>
      </c>
      <c r="H32" s="34">
        <v>500</v>
      </c>
      <c r="I32" s="32">
        <v>109</v>
      </c>
      <c r="J32" s="34">
        <v>205</v>
      </c>
      <c r="K32" s="42"/>
    </row>
    <row r="33" s="1" customFormat="1" ht="16.5" customHeight="1" spans="1:11">
      <c r="A33" s="25" t="s">
        <v>42</v>
      </c>
      <c r="B33" s="33">
        <v>1812</v>
      </c>
      <c r="C33" s="32">
        <v>320</v>
      </c>
      <c r="D33" s="34">
        <v>200</v>
      </c>
      <c r="E33" s="34"/>
      <c r="F33" s="34">
        <v>120</v>
      </c>
      <c r="G33" s="32">
        <v>381</v>
      </c>
      <c r="H33" s="34">
        <v>260</v>
      </c>
      <c r="I33" s="32">
        <v>950</v>
      </c>
      <c r="J33" s="34">
        <v>161</v>
      </c>
      <c r="K33" s="42"/>
    </row>
    <row r="34" s="1" customFormat="1" ht="16.5" customHeight="1" spans="1:11">
      <c r="A34" s="36" t="s">
        <v>43</v>
      </c>
      <c r="B34" s="33">
        <v>16847</v>
      </c>
      <c r="C34" s="32">
        <v>3021</v>
      </c>
      <c r="D34" s="33">
        <v>1511</v>
      </c>
      <c r="E34" s="33">
        <v>0</v>
      </c>
      <c r="F34" s="33">
        <v>1110</v>
      </c>
      <c r="G34" s="32">
        <v>6383</v>
      </c>
      <c r="H34" s="33">
        <v>6052</v>
      </c>
      <c r="I34" s="32">
        <v>5524</v>
      </c>
      <c r="J34" s="33">
        <v>1919</v>
      </c>
      <c r="K34" s="42"/>
    </row>
    <row r="35" s="1" customFormat="1" ht="16.5" customHeight="1" spans="1:11">
      <c r="A35" s="25" t="s">
        <v>21</v>
      </c>
      <c r="B35" s="33">
        <v>533</v>
      </c>
      <c r="C35" s="32">
        <v>56</v>
      </c>
      <c r="D35" s="34">
        <v>56</v>
      </c>
      <c r="E35" s="34"/>
      <c r="F35" s="34"/>
      <c r="G35" s="32">
        <v>442</v>
      </c>
      <c r="H35" s="34">
        <v>442</v>
      </c>
      <c r="I35" s="32">
        <v>0</v>
      </c>
      <c r="J35" s="34">
        <v>35</v>
      </c>
      <c r="K35" s="42"/>
    </row>
    <row r="36" s="1" customFormat="1" ht="16.5" customHeight="1" spans="1:11">
      <c r="A36" s="25" t="s">
        <v>44</v>
      </c>
      <c r="B36" s="33">
        <v>2082</v>
      </c>
      <c r="C36" s="32">
        <v>344</v>
      </c>
      <c r="D36" s="34">
        <v>209</v>
      </c>
      <c r="E36" s="34"/>
      <c r="F36" s="34">
        <v>135</v>
      </c>
      <c r="G36" s="32">
        <v>953</v>
      </c>
      <c r="H36" s="34">
        <v>932</v>
      </c>
      <c r="I36" s="32">
        <v>591</v>
      </c>
      <c r="J36" s="34">
        <v>194</v>
      </c>
      <c r="K36" s="42"/>
    </row>
    <row r="37" s="1" customFormat="1" ht="16.5" customHeight="1" spans="1:11">
      <c r="A37" s="25" t="s">
        <v>45</v>
      </c>
      <c r="B37" s="33">
        <v>3446</v>
      </c>
      <c r="C37" s="32">
        <v>333</v>
      </c>
      <c r="D37" s="34">
        <v>183</v>
      </c>
      <c r="E37" s="34"/>
      <c r="F37" s="34">
        <v>150</v>
      </c>
      <c r="G37" s="32">
        <v>1154</v>
      </c>
      <c r="H37" s="34">
        <v>914</v>
      </c>
      <c r="I37" s="32">
        <v>1760</v>
      </c>
      <c r="J37" s="34">
        <v>199</v>
      </c>
      <c r="K37" s="42"/>
    </row>
    <row r="38" s="1" customFormat="1" ht="16.5" customHeight="1" spans="1:11">
      <c r="A38" s="25" t="s">
        <v>46</v>
      </c>
      <c r="B38" s="33">
        <v>4157</v>
      </c>
      <c r="C38" s="32">
        <v>1107</v>
      </c>
      <c r="D38" s="34">
        <v>407</v>
      </c>
      <c r="E38" s="34"/>
      <c r="F38" s="34">
        <v>300</v>
      </c>
      <c r="G38" s="32">
        <v>1848</v>
      </c>
      <c r="H38" s="34">
        <v>1848</v>
      </c>
      <c r="I38" s="32">
        <v>651</v>
      </c>
      <c r="J38" s="34">
        <v>551</v>
      </c>
      <c r="K38" s="42"/>
    </row>
    <row r="39" s="1" customFormat="1" ht="16.5" customHeight="1" spans="1:11">
      <c r="A39" s="25" t="s">
        <v>47</v>
      </c>
      <c r="B39" s="33">
        <v>2020</v>
      </c>
      <c r="C39" s="32">
        <v>363</v>
      </c>
      <c r="D39" s="34">
        <v>213</v>
      </c>
      <c r="E39" s="34"/>
      <c r="F39" s="34">
        <v>150</v>
      </c>
      <c r="G39" s="32">
        <v>962</v>
      </c>
      <c r="H39" s="34">
        <v>892</v>
      </c>
      <c r="I39" s="32">
        <v>514</v>
      </c>
      <c r="J39" s="34">
        <v>181</v>
      </c>
      <c r="K39" s="42"/>
    </row>
    <row r="40" s="1" customFormat="1" ht="16.5" customHeight="1" spans="1:11">
      <c r="A40" s="25" t="s">
        <v>48</v>
      </c>
      <c r="B40" s="33">
        <v>1787</v>
      </c>
      <c r="C40" s="32">
        <v>586</v>
      </c>
      <c r="D40" s="34">
        <v>331</v>
      </c>
      <c r="E40" s="34"/>
      <c r="F40" s="34">
        <v>255</v>
      </c>
      <c r="G40" s="32">
        <v>436</v>
      </c>
      <c r="H40" s="34">
        <v>436</v>
      </c>
      <c r="I40" s="32">
        <v>192</v>
      </c>
      <c r="J40" s="34">
        <v>573</v>
      </c>
      <c r="K40" s="42"/>
    </row>
    <row r="41" s="1" customFormat="1" ht="16.5" customHeight="1" spans="1:11">
      <c r="A41" s="25" t="s">
        <v>49</v>
      </c>
      <c r="B41" s="33">
        <v>2822</v>
      </c>
      <c r="C41" s="32">
        <v>232</v>
      </c>
      <c r="D41" s="34">
        <v>112</v>
      </c>
      <c r="E41" s="34"/>
      <c r="F41" s="34">
        <v>120</v>
      </c>
      <c r="G41" s="32">
        <v>588</v>
      </c>
      <c r="H41" s="34">
        <v>588</v>
      </c>
      <c r="I41" s="32">
        <v>1816</v>
      </c>
      <c r="J41" s="34">
        <v>186</v>
      </c>
      <c r="K41" s="42"/>
    </row>
    <row r="42" s="1" customFormat="1" ht="16.5" customHeight="1" spans="1:11">
      <c r="A42" s="36" t="s">
        <v>50</v>
      </c>
      <c r="B42" s="33">
        <v>16393</v>
      </c>
      <c r="C42" s="32">
        <v>4191</v>
      </c>
      <c r="D42" s="33">
        <v>1981</v>
      </c>
      <c r="E42" s="33">
        <v>0</v>
      </c>
      <c r="F42" s="33">
        <v>1410</v>
      </c>
      <c r="G42" s="32">
        <v>6103</v>
      </c>
      <c r="H42" s="33">
        <v>6010</v>
      </c>
      <c r="I42" s="32">
        <v>3895</v>
      </c>
      <c r="J42" s="33">
        <v>2204</v>
      </c>
      <c r="K42" s="42"/>
    </row>
    <row r="43" s="1" customFormat="1" ht="16.5" customHeight="1" spans="1:11">
      <c r="A43" s="25" t="s">
        <v>21</v>
      </c>
      <c r="B43" s="33">
        <v>1140</v>
      </c>
      <c r="C43" s="32">
        <v>362</v>
      </c>
      <c r="D43" s="34">
        <v>167</v>
      </c>
      <c r="E43" s="34"/>
      <c r="F43" s="34">
        <v>195</v>
      </c>
      <c r="G43" s="32">
        <v>439</v>
      </c>
      <c r="H43" s="34">
        <v>439</v>
      </c>
      <c r="I43" s="32">
        <v>178</v>
      </c>
      <c r="J43" s="34">
        <v>161</v>
      </c>
      <c r="K43" s="42"/>
    </row>
    <row r="44" s="1" customFormat="1" ht="16.5" customHeight="1" spans="1:11">
      <c r="A44" s="25" t="s">
        <v>51</v>
      </c>
      <c r="B44" s="33">
        <v>3088</v>
      </c>
      <c r="C44" s="32">
        <v>794</v>
      </c>
      <c r="D44" s="34">
        <v>214</v>
      </c>
      <c r="E44" s="34"/>
      <c r="F44" s="34">
        <v>180</v>
      </c>
      <c r="G44" s="32">
        <v>1056</v>
      </c>
      <c r="H44" s="34">
        <v>1056</v>
      </c>
      <c r="I44" s="32">
        <v>1141</v>
      </c>
      <c r="J44" s="34">
        <v>97</v>
      </c>
      <c r="K44" s="42"/>
    </row>
    <row r="45" s="1" customFormat="1" ht="16.5" customHeight="1" spans="1:11">
      <c r="A45" s="25" t="s">
        <v>52</v>
      </c>
      <c r="B45" s="33">
        <v>998</v>
      </c>
      <c r="C45" s="32">
        <v>280</v>
      </c>
      <c r="D45" s="34">
        <v>115</v>
      </c>
      <c r="E45" s="34"/>
      <c r="F45" s="34">
        <v>165</v>
      </c>
      <c r="G45" s="32">
        <v>474</v>
      </c>
      <c r="H45" s="34">
        <v>474</v>
      </c>
      <c r="I45" s="32">
        <v>106</v>
      </c>
      <c r="J45" s="34">
        <v>138</v>
      </c>
      <c r="K45" s="42"/>
    </row>
    <row r="46" s="1" customFormat="1" ht="16.5" customHeight="1" spans="1:11">
      <c r="A46" s="25" t="s">
        <v>53</v>
      </c>
      <c r="B46" s="33">
        <v>1599</v>
      </c>
      <c r="C46" s="32">
        <v>445</v>
      </c>
      <c r="D46" s="34">
        <v>250</v>
      </c>
      <c r="E46" s="34"/>
      <c r="F46" s="34">
        <v>195</v>
      </c>
      <c r="G46" s="32">
        <v>656</v>
      </c>
      <c r="H46" s="34">
        <v>656</v>
      </c>
      <c r="I46" s="32">
        <v>112</v>
      </c>
      <c r="J46" s="34">
        <v>386</v>
      </c>
      <c r="K46" s="42"/>
    </row>
    <row r="47" s="1" customFormat="1" ht="16.5" customHeight="1" spans="1:11">
      <c r="A47" s="25" t="s">
        <v>54</v>
      </c>
      <c r="B47" s="33">
        <v>7054</v>
      </c>
      <c r="C47" s="32">
        <v>1706</v>
      </c>
      <c r="D47" s="34">
        <v>826</v>
      </c>
      <c r="E47" s="34"/>
      <c r="F47" s="34">
        <v>480</v>
      </c>
      <c r="G47" s="32">
        <v>2317</v>
      </c>
      <c r="H47" s="34">
        <v>2224</v>
      </c>
      <c r="I47" s="32">
        <v>2158</v>
      </c>
      <c r="J47" s="34">
        <v>873</v>
      </c>
      <c r="K47" s="42"/>
    </row>
    <row r="48" s="1" customFormat="1" ht="16.5" customHeight="1" spans="1:11">
      <c r="A48" s="25" t="s">
        <v>55</v>
      </c>
      <c r="B48" s="33">
        <v>2514</v>
      </c>
      <c r="C48" s="32">
        <v>604</v>
      </c>
      <c r="D48" s="34">
        <v>409</v>
      </c>
      <c r="E48" s="34"/>
      <c r="F48" s="34">
        <v>195</v>
      </c>
      <c r="G48" s="32">
        <v>1161</v>
      </c>
      <c r="H48" s="34">
        <v>1161</v>
      </c>
      <c r="I48" s="32">
        <v>200</v>
      </c>
      <c r="J48" s="34">
        <v>549</v>
      </c>
      <c r="K48" s="42"/>
    </row>
    <row r="49" s="1" customFormat="1" ht="16.5" customHeight="1" spans="1:11">
      <c r="A49" s="36" t="s">
        <v>56</v>
      </c>
      <c r="B49" s="33">
        <v>11761</v>
      </c>
      <c r="C49" s="32">
        <v>2249</v>
      </c>
      <c r="D49" s="33">
        <v>614</v>
      </c>
      <c r="E49" s="33">
        <v>0</v>
      </c>
      <c r="F49" s="33">
        <v>435</v>
      </c>
      <c r="G49" s="32">
        <v>3341</v>
      </c>
      <c r="H49" s="33">
        <v>3258</v>
      </c>
      <c r="I49" s="32">
        <v>4075</v>
      </c>
      <c r="J49" s="33">
        <v>2096</v>
      </c>
      <c r="K49" s="42"/>
    </row>
    <row r="50" s="1" customFormat="1" ht="16.5" customHeight="1" spans="1:11">
      <c r="A50" s="25" t="s">
        <v>21</v>
      </c>
      <c r="B50" s="33">
        <v>840</v>
      </c>
      <c r="C50" s="32">
        <v>155</v>
      </c>
      <c r="D50" s="34">
        <v>95</v>
      </c>
      <c r="E50" s="34"/>
      <c r="F50" s="34">
        <v>60</v>
      </c>
      <c r="G50" s="32">
        <v>223</v>
      </c>
      <c r="H50" s="34">
        <v>223</v>
      </c>
      <c r="I50" s="32">
        <v>81</v>
      </c>
      <c r="J50" s="34">
        <v>381</v>
      </c>
      <c r="K50" s="42"/>
    </row>
    <row r="51" s="1" customFormat="1" ht="16.5" customHeight="1" spans="1:11">
      <c r="A51" s="25" t="s">
        <v>57</v>
      </c>
      <c r="B51" s="33">
        <v>6990</v>
      </c>
      <c r="C51" s="32">
        <v>1434</v>
      </c>
      <c r="D51" s="34">
        <v>379</v>
      </c>
      <c r="E51" s="34"/>
      <c r="F51" s="34">
        <v>255</v>
      </c>
      <c r="G51" s="32">
        <v>2373</v>
      </c>
      <c r="H51" s="34">
        <v>2330</v>
      </c>
      <c r="I51" s="32">
        <v>2586</v>
      </c>
      <c r="J51" s="34">
        <v>597</v>
      </c>
      <c r="K51" s="42"/>
    </row>
    <row r="52" s="1" customFormat="1" ht="16.5" customHeight="1" spans="1:11">
      <c r="A52" s="25" t="s">
        <v>58</v>
      </c>
      <c r="B52" s="33">
        <v>3931</v>
      </c>
      <c r="C52" s="32">
        <v>660</v>
      </c>
      <c r="D52" s="34">
        <v>140</v>
      </c>
      <c r="E52" s="34"/>
      <c r="F52" s="34">
        <v>120</v>
      </c>
      <c r="G52" s="32">
        <v>745</v>
      </c>
      <c r="H52" s="34">
        <v>705</v>
      </c>
      <c r="I52" s="32">
        <v>1408</v>
      </c>
      <c r="J52" s="34">
        <v>1118</v>
      </c>
      <c r="K52" s="42"/>
    </row>
    <row r="53" s="1" customFormat="1" ht="16.5" customHeight="1" spans="1:11">
      <c r="A53" s="36" t="s">
        <v>59</v>
      </c>
      <c r="B53" s="33">
        <v>33994</v>
      </c>
      <c r="C53" s="32">
        <v>5597</v>
      </c>
      <c r="D53" s="33">
        <v>2657</v>
      </c>
      <c r="E53" s="33">
        <v>0</v>
      </c>
      <c r="F53" s="33">
        <v>1740</v>
      </c>
      <c r="G53" s="32">
        <v>17562</v>
      </c>
      <c r="H53" s="33">
        <v>12889</v>
      </c>
      <c r="I53" s="32">
        <v>8514</v>
      </c>
      <c r="J53" s="33">
        <v>2321</v>
      </c>
      <c r="K53" s="42"/>
    </row>
    <row r="54" s="1" customFormat="1" ht="16.5" customHeight="1" spans="1:11">
      <c r="A54" s="25" t="s">
        <v>21</v>
      </c>
      <c r="B54" s="33">
        <v>5519</v>
      </c>
      <c r="C54" s="32">
        <v>240</v>
      </c>
      <c r="D54" s="34">
        <v>165</v>
      </c>
      <c r="E54" s="34"/>
      <c r="F54" s="34">
        <v>75</v>
      </c>
      <c r="G54" s="32">
        <v>5189</v>
      </c>
      <c r="H54" s="34">
        <v>1133</v>
      </c>
      <c r="I54" s="32">
        <v>0</v>
      </c>
      <c r="J54" s="34">
        <v>90</v>
      </c>
      <c r="K54" s="42"/>
    </row>
    <row r="55" s="1" customFormat="1" ht="16.5" customHeight="1" spans="1:11">
      <c r="A55" s="25" t="s">
        <v>60</v>
      </c>
      <c r="B55" s="33">
        <v>1928</v>
      </c>
      <c r="C55" s="32">
        <v>338</v>
      </c>
      <c r="D55" s="34">
        <v>188</v>
      </c>
      <c r="E55" s="34"/>
      <c r="F55" s="34">
        <v>150</v>
      </c>
      <c r="G55" s="32">
        <v>1277</v>
      </c>
      <c r="H55" s="34">
        <v>1220</v>
      </c>
      <c r="I55" s="32">
        <v>109</v>
      </c>
      <c r="J55" s="34">
        <v>204</v>
      </c>
      <c r="K55" s="42"/>
    </row>
    <row r="56" s="1" customFormat="1" ht="16.5" customHeight="1" spans="1:11">
      <c r="A56" s="25" t="s">
        <v>61</v>
      </c>
      <c r="B56" s="33">
        <v>1611</v>
      </c>
      <c r="C56" s="32">
        <v>245</v>
      </c>
      <c r="D56" s="34">
        <v>140</v>
      </c>
      <c r="E56" s="34"/>
      <c r="F56" s="34">
        <v>105</v>
      </c>
      <c r="G56" s="32">
        <v>776</v>
      </c>
      <c r="H56" s="34">
        <v>735</v>
      </c>
      <c r="I56" s="32">
        <v>476</v>
      </c>
      <c r="J56" s="34">
        <v>114</v>
      </c>
      <c r="K56" s="42"/>
    </row>
    <row r="57" s="1" customFormat="1" ht="16.5" customHeight="1" spans="1:11">
      <c r="A57" s="25" t="s">
        <v>62</v>
      </c>
      <c r="B57" s="33">
        <v>4289</v>
      </c>
      <c r="C57" s="32">
        <v>663</v>
      </c>
      <c r="D57" s="34">
        <v>378</v>
      </c>
      <c r="E57" s="34"/>
      <c r="F57" s="34">
        <v>285</v>
      </c>
      <c r="G57" s="32">
        <v>1861</v>
      </c>
      <c r="H57" s="34">
        <v>1721</v>
      </c>
      <c r="I57" s="32">
        <v>1409</v>
      </c>
      <c r="J57" s="34">
        <v>356</v>
      </c>
      <c r="K57" s="42"/>
    </row>
    <row r="58" s="1" customFormat="1" ht="16.5" customHeight="1" spans="1:11">
      <c r="A58" s="25" t="s">
        <v>63</v>
      </c>
      <c r="B58" s="33">
        <v>3882</v>
      </c>
      <c r="C58" s="32">
        <v>919</v>
      </c>
      <c r="D58" s="34">
        <v>384</v>
      </c>
      <c r="E58" s="34"/>
      <c r="F58" s="34">
        <v>135</v>
      </c>
      <c r="G58" s="32">
        <v>2213</v>
      </c>
      <c r="H58" s="34">
        <v>2155</v>
      </c>
      <c r="I58" s="32">
        <v>546</v>
      </c>
      <c r="J58" s="34">
        <v>204</v>
      </c>
      <c r="K58" s="42"/>
    </row>
    <row r="59" s="1" customFormat="1" ht="16.5" customHeight="1" spans="1:11">
      <c r="A59" s="25" t="s">
        <v>64</v>
      </c>
      <c r="B59" s="33">
        <v>5311</v>
      </c>
      <c r="C59" s="32">
        <v>749</v>
      </c>
      <c r="D59" s="34">
        <v>464</v>
      </c>
      <c r="E59" s="34"/>
      <c r="F59" s="34">
        <v>285</v>
      </c>
      <c r="G59" s="32">
        <v>2200</v>
      </c>
      <c r="H59" s="34">
        <v>2158</v>
      </c>
      <c r="I59" s="32">
        <v>1905</v>
      </c>
      <c r="J59" s="34">
        <v>457</v>
      </c>
      <c r="K59" s="42"/>
    </row>
    <row r="60" s="1" customFormat="1" ht="16.5" customHeight="1" spans="1:11">
      <c r="A60" s="25" t="s">
        <v>65</v>
      </c>
      <c r="B60" s="33">
        <v>4264</v>
      </c>
      <c r="C60" s="32">
        <v>667</v>
      </c>
      <c r="D60" s="34">
        <v>397</v>
      </c>
      <c r="E60" s="34"/>
      <c r="F60" s="34">
        <v>270</v>
      </c>
      <c r="G60" s="32">
        <v>1444</v>
      </c>
      <c r="H60" s="34">
        <v>1348</v>
      </c>
      <c r="I60" s="32">
        <v>1882</v>
      </c>
      <c r="J60" s="34">
        <v>271</v>
      </c>
      <c r="K60" s="42"/>
    </row>
    <row r="61" s="1" customFormat="1" ht="16.5" customHeight="1" spans="1:11">
      <c r="A61" s="25" t="s">
        <v>66</v>
      </c>
      <c r="B61" s="33">
        <v>3260</v>
      </c>
      <c r="C61" s="32">
        <v>959</v>
      </c>
      <c r="D61" s="34">
        <v>319</v>
      </c>
      <c r="E61" s="34"/>
      <c r="F61" s="34">
        <v>240</v>
      </c>
      <c r="G61" s="32">
        <v>1296</v>
      </c>
      <c r="H61" s="34">
        <v>1146</v>
      </c>
      <c r="I61" s="32">
        <v>619</v>
      </c>
      <c r="J61" s="34">
        <v>386</v>
      </c>
      <c r="K61" s="42"/>
    </row>
    <row r="62" s="1" customFormat="1" ht="16.5" customHeight="1" spans="1:11">
      <c r="A62" s="25" t="s">
        <v>67</v>
      </c>
      <c r="B62" s="33">
        <v>3930</v>
      </c>
      <c r="C62" s="32">
        <v>817</v>
      </c>
      <c r="D62" s="34">
        <v>222</v>
      </c>
      <c r="E62" s="34"/>
      <c r="F62" s="34">
        <v>195</v>
      </c>
      <c r="G62" s="32">
        <v>1306</v>
      </c>
      <c r="H62" s="34">
        <v>1273</v>
      </c>
      <c r="I62" s="32">
        <v>1568</v>
      </c>
      <c r="J62" s="34">
        <v>239</v>
      </c>
      <c r="K62" s="42"/>
    </row>
    <row r="63" s="1" customFormat="1" ht="16.5" customHeight="1" spans="1:11">
      <c r="A63" s="36" t="s">
        <v>68</v>
      </c>
      <c r="B63" s="33">
        <v>14794</v>
      </c>
      <c r="C63" s="32">
        <v>3602</v>
      </c>
      <c r="D63" s="33">
        <v>1022</v>
      </c>
      <c r="E63" s="33">
        <v>0</v>
      </c>
      <c r="F63" s="33">
        <v>1380</v>
      </c>
      <c r="G63" s="32">
        <v>5591</v>
      </c>
      <c r="H63" s="33">
        <v>5300</v>
      </c>
      <c r="I63" s="32">
        <v>4704</v>
      </c>
      <c r="J63" s="33">
        <v>897</v>
      </c>
      <c r="K63" s="42"/>
    </row>
    <row r="64" s="1" customFormat="1" ht="16.5" customHeight="1" spans="1:11">
      <c r="A64" s="25" t="s">
        <v>21</v>
      </c>
      <c r="B64" s="33">
        <v>798</v>
      </c>
      <c r="C64" s="32">
        <v>97</v>
      </c>
      <c r="D64" s="34">
        <v>97</v>
      </c>
      <c r="E64" s="34"/>
      <c r="F64" s="34"/>
      <c r="G64" s="32">
        <v>620</v>
      </c>
      <c r="H64" s="34">
        <v>566</v>
      </c>
      <c r="I64" s="32">
        <v>0</v>
      </c>
      <c r="J64" s="34">
        <v>81</v>
      </c>
      <c r="K64" s="42"/>
    </row>
    <row r="65" s="1" customFormat="1" ht="16.5" customHeight="1" spans="1:11">
      <c r="A65" s="25" t="s">
        <v>69</v>
      </c>
      <c r="B65" s="33">
        <v>2118</v>
      </c>
      <c r="C65" s="32">
        <v>1126</v>
      </c>
      <c r="D65" s="34">
        <v>101</v>
      </c>
      <c r="E65" s="34"/>
      <c r="F65" s="34">
        <v>225</v>
      </c>
      <c r="G65" s="32">
        <v>720</v>
      </c>
      <c r="H65" s="34">
        <v>671</v>
      </c>
      <c r="I65" s="32">
        <v>86</v>
      </c>
      <c r="J65" s="34">
        <v>186</v>
      </c>
      <c r="K65" s="42"/>
    </row>
    <row r="66" s="1" customFormat="1" ht="16.5" customHeight="1" spans="1:11">
      <c r="A66" s="25" t="s">
        <v>70</v>
      </c>
      <c r="B66" s="33">
        <v>1665</v>
      </c>
      <c r="C66" s="32">
        <v>212</v>
      </c>
      <c r="D66" s="34">
        <v>92</v>
      </c>
      <c r="E66" s="34"/>
      <c r="F66" s="34">
        <v>120</v>
      </c>
      <c r="G66" s="32">
        <v>489</v>
      </c>
      <c r="H66" s="34">
        <v>489</v>
      </c>
      <c r="I66" s="32">
        <v>886</v>
      </c>
      <c r="J66" s="34">
        <v>78</v>
      </c>
      <c r="K66" s="42"/>
    </row>
    <row r="67" s="1" customFormat="1" ht="16.5" customHeight="1" spans="1:11">
      <c r="A67" s="25" t="s">
        <v>71</v>
      </c>
      <c r="B67" s="33">
        <v>2397</v>
      </c>
      <c r="C67" s="32">
        <v>562</v>
      </c>
      <c r="D67" s="34">
        <v>157</v>
      </c>
      <c r="E67" s="34"/>
      <c r="F67" s="34">
        <v>405</v>
      </c>
      <c r="G67" s="32">
        <v>713</v>
      </c>
      <c r="H67" s="34">
        <v>685</v>
      </c>
      <c r="I67" s="32">
        <v>1044</v>
      </c>
      <c r="J67" s="34">
        <v>78</v>
      </c>
      <c r="K67" s="42"/>
    </row>
    <row r="68" s="1" customFormat="1" ht="16.5" customHeight="1" spans="1:11">
      <c r="A68" s="25" t="s">
        <v>72</v>
      </c>
      <c r="B68" s="33">
        <v>2275</v>
      </c>
      <c r="C68" s="32">
        <v>732</v>
      </c>
      <c r="D68" s="34">
        <v>152</v>
      </c>
      <c r="E68" s="34"/>
      <c r="F68" s="34">
        <v>180</v>
      </c>
      <c r="G68" s="32">
        <v>1360</v>
      </c>
      <c r="H68" s="34">
        <v>1320</v>
      </c>
      <c r="I68" s="32">
        <v>98</v>
      </c>
      <c r="J68" s="34">
        <v>85</v>
      </c>
      <c r="K68" s="42"/>
    </row>
    <row r="69" s="1" customFormat="1" ht="16.5" customHeight="1" spans="1:11">
      <c r="A69" s="25" t="s">
        <v>73</v>
      </c>
      <c r="B69" s="33">
        <v>1122</v>
      </c>
      <c r="C69" s="32">
        <v>298</v>
      </c>
      <c r="D69" s="34">
        <v>148</v>
      </c>
      <c r="E69" s="34"/>
      <c r="F69" s="34">
        <v>150</v>
      </c>
      <c r="G69" s="32">
        <v>584</v>
      </c>
      <c r="H69" s="34">
        <v>551</v>
      </c>
      <c r="I69" s="32">
        <v>103</v>
      </c>
      <c r="J69" s="34">
        <v>137</v>
      </c>
      <c r="K69" s="42"/>
    </row>
    <row r="70" s="1" customFormat="1" ht="16.5" customHeight="1" spans="1:11">
      <c r="A70" s="25" t="s">
        <v>74</v>
      </c>
      <c r="B70" s="33">
        <v>4419</v>
      </c>
      <c r="C70" s="32">
        <v>575</v>
      </c>
      <c r="D70" s="34">
        <v>275</v>
      </c>
      <c r="E70" s="34"/>
      <c r="F70" s="34">
        <v>300</v>
      </c>
      <c r="G70" s="32">
        <v>1105</v>
      </c>
      <c r="H70" s="34">
        <v>1018</v>
      </c>
      <c r="I70" s="32">
        <v>2487</v>
      </c>
      <c r="J70" s="34">
        <v>252</v>
      </c>
      <c r="K70" s="42"/>
    </row>
    <row r="71" s="1" customFormat="1" ht="16.5" customHeight="1" spans="1:11">
      <c r="A71" s="36" t="s">
        <v>75</v>
      </c>
      <c r="B71" s="33">
        <v>15868</v>
      </c>
      <c r="C71" s="32">
        <v>2838</v>
      </c>
      <c r="D71" s="33">
        <v>1583</v>
      </c>
      <c r="E71" s="33">
        <v>0</v>
      </c>
      <c r="F71" s="33">
        <v>855</v>
      </c>
      <c r="G71" s="32">
        <v>4580</v>
      </c>
      <c r="H71" s="33">
        <v>4277</v>
      </c>
      <c r="I71" s="32">
        <v>5335</v>
      </c>
      <c r="J71" s="33">
        <v>3115</v>
      </c>
      <c r="K71" s="42"/>
    </row>
    <row r="72" s="1" customFormat="1" ht="16.5" customHeight="1" spans="1:11">
      <c r="A72" s="25" t="s">
        <v>21</v>
      </c>
      <c r="B72" s="33">
        <v>595</v>
      </c>
      <c r="C72" s="32">
        <v>130</v>
      </c>
      <c r="D72" s="34">
        <v>85</v>
      </c>
      <c r="E72" s="34"/>
      <c r="F72" s="34">
        <v>45</v>
      </c>
      <c r="G72" s="32">
        <v>298</v>
      </c>
      <c r="H72" s="34">
        <v>298</v>
      </c>
      <c r="I72" s="32">
        <v>74</v>
      </c>
      <c r="J72" s="34">
        <v>93</v>
      </c>
      <c r="K72" s="42"/>
    </row>
    <row r="73" s="1" customFormat="1" ht="16.5" customHeight="1" spans="1:11">
      <c r="A73" s="25" t="s">
        <v>76</v>
      </c>
      <c r="B73" s="33">
        <v>5072</v>
      </c>
      <c r="C73" s="32">
        <v>948</v>
      </c>
      <c r="D73" s="34">
        <v>573</v>
      </c>
      <c r="E73" s="34"/>
      <c r="F73" s="34">
        <v>375</v>
      </c>
      <c r="G73" s="32">
        <v>1475</v>
      </c>
      <c r="H73" s="34">
        <v>1268</v>
      </c>
      <c r="I73" s="32">
        <v>1795</v>
      </c>
      <c r="J73" s="34">
        <v>854</v>
      </c>
      <c r="K73" s="42"/>
    </row>
    <row r="74" s="1" customFormat="1" ht="16.5" customHeight="1" spans="1:11">
      <c r="A74" s="25" t="s">
        <v>77</v>
      </c>
      <c r="B74" s="33">
        <v>2943</v>
      </c>
      <c r="C74" s="32">
        <v>414</v>
      </c>
      <c r="D74" s="34">
        <v>339</v>
      </c>
      <c r="E74" s="34"/>
      <c r="F74" s="34">
        <v>75</v>
      </c>
      <c r="G74" s="32">
        <v>894</v>
      </c>
      <c r="H74" s="34">
        <v>894</v>
      </c>
      <c r="I74" s="32">
        <v>1198</v>
      </c>
      <c r="J74" s="34">
        <v>437</v>
      </c>
      <c r="K74" s="42"/>
    </row>
    <row r="75" s="1" customFormat="1" ht="16.5" customHeight="1" spans="1:11">
      <c r="A75" s="25" t="s">
        <v>78</v>
      </c>
      <c r="B75" s="33">
        <v>4045</v>
      </c>
      <c r="C75" s="32">
        <v>674</v>
      </c>
      <c r="D75" s="34">
        <v>244</v>
      </c>
      <c r="E75" s="34"/>
      <c r="F75" s="34">
        <v>30</v>
      </c>
      <c r="G75" s="32">
        <v>592</v>
      </c>
      <c r="H75" s="34">
        <v>592</v>
      </c>
      <c r="I75" s="32">
        <v>1629</v>
      </c>
      <c r="J75" s="34">
        <v>1150</v>
      </c>
      <c r="K75" s="42"/>
    </row>
    <row r="76" s="1" customFormat="1" ht="16.5" customHeight="1" spans="1:11">
      <c r="A76" s="25" t="s">
        <v>79</v>
      </c>
      <c r="B76" s="33">
        <v>1675</v>
      </c>
      <c r="C76" s="32">
        <v>318</v>
      </c>
      <c r="D76" s="34">
        <v>213</v>
      </c>
      <c r="E76" s="34"/>
      <c r="F76" s="34">
        <v>105</v>
      </c>
      <c r="G76" s="32">
        <v>575</v>
      </c>
      <c r="H76" s="34">
        <v>575</v>
      </c>
      <c r="I76" s="32">
        <v>538</v>
      </c>
      <c r="J76" s="34">
        <v>244</v>
      </c>
      <c r="K76" s="42"/>
    </row>
    <row r="77" s="1" customFormat="1" ht="16.5" customHeight="1" spans="1:11">
      <c r="A77" s="25" t="s">
        <v>80</v>
      </c>
      <c r="B77" s="33">
        <v>1538</v>
      </c>
      <c r="C77" s="32">
        <v>354</v>
      </c>
      <c r="D77" s="34">
        <v>129</v>
      </c>
      <c r="E77" s="34"/>
      <c r="F77" s="34">
        <v>225</v>
      </c>
      <c r="G77" s="32">
        <v>746</v>
      </c>
      <c r="H77" s="34">
        <v>650</v>
      </c>
      <c r="I77" s="32">
        <v>101</v>
      </c>
      <c r="J77" s="34">
        <v>337</v>
      </c>
      <c r="K77" s="42"/>
    </row>
    <row r="78" s="1" customFormat="1" ht="16.5" customHeight="1" spans="1:11">
      <c r="A78" s="36" t="s">
        <v>81</v>
      </c>
      <c r="B78" s="33">
        <v>15560</v>
      </c>
      <c r="C78" s="32">
        <v>3702</v>
      </c>
      <c r="D78" s="33">
        <v>1579</v>
      </c>
      <c r="E78" s="33">
        <v>0</v>
      </c>
      <c r="F78" s="33">
        <v>900</v>
      </c>
      <c r="G78" s="32">
        <v>6338</v>
      </c>
      <c r="H78" s="33">
        <v>6232</v>
      </c>
      <c r="I78" s="32">
        <v>4066</v>
      </c>
      <c r="J78" s="33">
        <v>1454</v>
      </c>
      <c r="K78" s="42"/>
    </row>
    <row r="79" s="1" customFormat="1" ht="16.5" customHeight="1" spans="1:11">
      <c r="A79" s="25" t="s">
        <v>21</v>
      </c>
      <c r="B79" s="33">
        <v>3569</v>
      </c>
      <c r="C79" s="32">
        <v>594</v>
      </c>
      <c r="D79" s="34">
        <v>369</v>
      </c>
      <c r="E79" s="34"/>
      <c r="F79" s="34">
        <v>225</v>
      </c>
      <c r="G79" s="32">
        <v>1568</v>
      </c>
      <c r="H79" s="34">
        <v>1551</v>
      </c>
      <c r="I79" s="32">
        <v>1232</v>
      </c>
      <c r="J79" s="34">
        <v>175</v>
      </c>
      <c r="K79" s="42"/>
    </row>
    <row r="80" s="1" customFormat="1" ht="16.5" customHeight="1" spans="1:11">
      <c r="A80" s="25" t="s">
        <v>82</v>
      </c>
      <c r="B80" s="33">
        <v>2637</v>
      </c>
      <c r="C80" s="32">
        <v>826</v>
      </c>
      <c r="D80" s="34">
        <v>276</v>
      </c>
      <c r="E80" s="34"/>
      <c r="F80" s="34">
        <v>150</v>
      </c>
      <c r="G80" s="32">
        <v>805</v>
      </c>
      <c r="H80" s="34">
        <v>781</v>
      </c>
      <c r="I80" s="32">
        <v>622</v>
      </c>
      <c r="J80" s="34">
        <v>384</v>
      </c>
      <c r="K80" s="42"/>
    </row>
    <row r="81" s="1" customFormat="1" ht="16.5" customHeight="1" spans="1:11">
      <c r="A81" s="25" t="s">
        <v>83</v>
      </c>
      <c r="B81" s="33">
        <v>2565</v>
      </c>
      <c r="C81" s="32">
        <v>412</v>
      </c>
      <c r="D81" s="34">
        <v>292</v>
      </c>
      <c r="E81" s="34"/>
      <c r="F81" s="34">
        <v>120</v>
      </c>
      <c r="G81" s="32">
        <v>1665</v>
      </c>
      <c r="H81" s="34">
        <v>1665</v>
      </c>
      <c r="I81" s="32">
        <v>241</v>
      </c>
      <c r="J81" s="34">
        <v>247</v>
      </c>
      <c r="K81" s="42"/>
    </row>
    <row r="82" s="1" customFormat="1" ht="16.5" customHeight="1" spans="1:11">
      <c r="A82" s="25" t="s">
        <v>84</v>
      </c>
      <c r="B82" s="33">
        <v>2158</v>
      </c>
      <c r="C82" s="32">
        <v>450</v>
      </c>
      <c r="D82" s="34">
        <v>330</v>
      </c>
      <c r="E82" s="34"/>
      <c r="F82" s="34">
        <v>120</v>
      </c>
      <c r="G82" s="32">
        <v>750</v>
      </c>
      <c r="H82" s="34">
        <v>685</v>
      </c>
      <c r="I82" s="32">
        <v>619</v>
      </c>
      <c r="J82" s="34">
        <v>339</v>
      </c>
      <c r="K82" s="42"/>
    </row>
    <row r="83" s="1" customFormat="1" ht="16.5" customHeight="1" spans="1:11">
      <c r="A83" s="25" t="s">
        <v>85</v>
      </c>
      <c r="B83" s="33">
        <v>4631</v>
      </c>
      <c r="C83" s="32">
        <v>1420</v>
      </c>
      <c r="D83" s="34">
        <v>312</v>
      </c>
      <c r="E83" s="34"/>
      <c r="F83" s="34">
        <v>285</v>
      </c>
      <c r="G83" s="32">
        <v>1550</v>
      </c>
      <c r="H83" s="34">
        <v>1550</v>
      </c>
      <c r="I83" s="32">
        <v>1352</v>
      </c>
      <c r="J83" s="34">
        <v>309</v>
      </c>
      <c r="K83" s="42"/>
    </row>
    <row r="84" s="1" customFormat="1" ht="16.5" customHeight="1" spans="1:11">
      <c r="A84" s="36" t="s">
        <v>86</v>
      </c>
      <c r="B84" s="33">
        <v>16863</v>
      </c>
      <c r="C84" s="32">
        <v>2787</v>
      </c>
      <c r="D84" s="33">
        <v>1009</v>
      </c>
      <c r="E84" s="33">
        <v>0</v>
      </c>
      <c r="F84" s="33">
        <v>555</v>
      </c>
      <c r="G84" s="32">
        <v>5391</v>
      </c>
      <c r="H84" s="33">
        <v>5256</v>
      </c>
      <c r="I84" s="32">
        <v>6502</v>
      </c>
      <c r="J84" s="33">
        <v>2183</v>
      </c>
      <c r="K84" s="42"/>
    </row>
    <row r="85" s="1" customFormat="1" ht="16.5" customHeight="1" spans="1:11">
      <c r="A85" s="25" t="s">
        <v>21</v>
      </c>
      <c r="B85" s="33">
        <v>6590</v>
      </c>
      <c r="C85" s="32">
        <v>989</v>
      </c>
      <c r="D85" s="34">
        <v>424</v>
      </c>
      <c r="E85" s="34"/>
      <c r="F85" s="34">
        <v>165</v>
      </c>
      <c r="G85" s="32">
        <v>2315</v>
      </c>
      <c r="H85" s="34">
        <v>2273</v>
      </c>
      <c r="I85" s="32">
        <v>2213</v>
      </c>
      <c r="J85" s="34">
        <v>1073</v>
      </c>
      <c r="K85" s="42"/>
    </row>
    <row r="86" s="1" customFormat="1" ht="16.5" customHeight="1" spans="1:11">
      <c r="A86" s="25" t="s">
        <v>87</v>
      </c>
      <c r="B86" s="33">
        <v>5367</v>
      </c>
      <c r="C86" s="32">
        <v>994</v>
      </c>
      <c r="D86" s="34">
        <v>294</v>
      </c>
      <c r="E86" s="34"/>
      <c r="F86" s="34">
        <v>300</v>
      </c>
      <c r="G86" s="32">
        <v>1727</v>
      </c>
      <c r="H86" s="34">
        <v>1695</v>
      </c>
      <c r="I86" s="32">
        <v>2047</v>
      </c>
      <c r="J86" s="34">
        <v>599</v>
      </c>
      <c r="K86" s="42"/>
    </row>
    <row r="87" s="1" customFormat="1" ht="16.5" customHeight="1" spans="1:11">
      <c r="A87" s="25" t="s">
        <v>88</v>
      </c>
      <c r="B87" s="33">
        <v>4906</v>
      </c>
      <c r="C87" s="32">
        <v>804</v>
      </c>
      <c r="D87" s="34">
        <v>291</v>
      </c>
      <c r="E87" s="34"/>
      <c r="F87" s="34">
        <v>90</v>
      </c>
      <c r="G87" s="32">
        <v>1349</v>
      </c>
      <c r="H87" s="34">
        <v>1288</v>
      </c>
      <c r="I87" s="32">
        <v>2242</v>
      </c>
      <c r="J87" s="34">
        <v>511</v>
      </c>
      <c r="K87" s="42"/>
    </row>
    <row r="88" s="1" customFormat="1" ht="16.5" customHeight="1" spans="1:11">
      <c r="A88" s="36" t="s">
        <v>89</v>
      </c>
      <c r="B88" s="33">
        <v>4338</v>
      </c>
      <c r="C88" s="32">
        <v>844</v>
      </c>
      <c r="D88" s="33">
        <v>514</v>
      </c>
      <c r="E88" s="33">
        <v>0</v>
      </c>
      <c r="F88" s="33">
        <v>330</v>
      </c>
      <c r="G88" s="32">
        <v>1273</v>
      </c>
      <c r="H88" s="33">
        <v>1239</v>
      </c>
      <c r="I88" s="32">
        <v>1619</v>
      </c>
      <c r="J88" s="33">
        <v>602</v>
      </c>
      <c r="K88" s="42"/>
    </row>
    <row r="89" s="1" customFormat="1" ht="16.5" customHeight="1" spans="1:11">
      <c r="A89" s="25" t="s">
        <v>21</v>
      </c>
      <c r="B89" s="33">
        <v>793</v>
      </c>
      <c r="C89" s="32">
        <v>195</v>
      </c>
      <c r="D89" s="34">
        <v>105</v>
      </c>
      <c r="E89" s="34"/>
      <c r="F89" s="34">
        <v>90</v>
      </c>
      <c r="G89" s="32">
        <v>342</v>
      </c>
      <c r="H89" s="34">
        <v>308</v>
      </c>
      <c r="I89" s="32">
        <v>96</v>
      </c>
      <c r="J89" s="34">
        <v>160</v>
      </c>
      <c r="K89" s="42"/>
    </row>
    <row r="90" s="1" customFormat="1" ht="16.5" customHeight="1" spans="1:11">
      <c r="A90" s="25" t="s">
        <v>90</v>
      </c>
      <c r="B90" s="33">
        <v>68</v>
      </c>
      <c r="C90" s="32">
        <v>23</v>
      </c>
      <c r="D90" s="34">
        <v>8</v>
      </c>
      <c r="E90" s="34"/>
      <c r="F90" s="34">
        <v>15</v>
      </c>
      <c r="G90" s="32">
        <v>20</v>
      </c>
      <c r="H90" s="34">
        <v>20</v>
      </c>
      <c r="I90" s="32">
        <v>0</v>
      </c>
      <c r="J90" s="34">
        <v>25</v>
      </c>
      <c r="K90" s="42"/>
    </row>
    <row r="91" s="1" customFormat="1" ht="16.5" customHeight="1" spans="1:11">
      <c r="A91" s="25" t="s">
        <v>91</v>
      </c>
      <c r="B91" s="33">
        <v>1537</v>
      </c>
      <c r="C91" s="32">
        <v>273</v>
      </c>
      <c r="D91" s="34">
        <v>168</v>
      </c>
      <c r="E91" s="34"/>
      <c r="F91" s="34">
        <v>105</v>
      </c>
      <c r="G91" s="32">
        <v>389</v>
      </c>
      <c r="H91" s="34">
        <v>389</v>
      </c>
      <c r="I91" s="32">
        <v>691</v>
      </c>
      <c r="J91" s="34">
        <v>184</v>
      </c>
      <c r="K91" s="42"/>
    </row>
    <row r="92" s="1" customFormat="1" ht="16.5" customHeight="1" spans="1:11">
      <c r="A92" s="25" t="s">
        <v>92</v>
      </c>
      <c r="B92" s="33">
        <v>1109</v>
      </c>
      <c r="C92" s="32">
        <v>207</v>
      </c>
      <c r="D92" s="34">
        <v>147</v>
      </c>
      <c r="E92" s="34"/>
      <c r="F92" s="34">
        <v>60</v>
      </c>
      <c r="G92" s="32">
        <v>372</v>
      </c>
      <c r="H92" s="34">
        <v>372</v>
      </c>
      <c r="I92" s="32">
        <v>361</v>
      </c>
      <c r="J92" s="34">
        <v>169</v>
      </c>
      <c r="K92" s="42"/>
    </row>
    <row r="93" s="1" customFormat="1" ht="16.5" customHeight="1" spans="1:11">
      <c r="A93" s="25" t="s">
        <v>93</v>
      </c>
      <c r="B93" s="33">
        <v>831</v>
      </c>
      <c r="C93" s="32">
        <v>146</v>
      </c>
      <c r="D93" s="34">
        <v>86</v>
      </c>
      <c r="E93" s="34"/>
      <c r="F93" s="34">
        <v>60</v>
      </c>
      <c r="G93" s="32">
        <v>150</v>
      </c>
      <c r="H93" s="34">
        <v>150</v>
      </c>
      <c r="I93" s="32">
        <v>471</v>
      </c>
      <c r="J93" s="34">
        <v>64</v>
      </c>
      <c r="K93" s="42"/>
    </row>
    <row r="94" s="1" customFormat="1" ht="16.5" customHeight="1" spans="1:11">
      <c r="A94" s="36" t="s">
        <v>94</v>
      </c>
      <c r="B94" s="33">
        <v>57978</v>
      </c>
      <c r="C94" s="32">
        <v>9586</v>
      </c>
      <c r="D94" s="33">
        <v>4989</v>
      </c>
      <c r="E94" s="33">
        <v>750</v>
      </c>
      <c r="F94" s="33">
        <v>2625</v>
      </c>
      <c r="G94" s="32">
        <v>30700</v>
      </c>
      <c r="H94" s="33">
        <v>29175</v>
      </c>
      <c r="I94" s="32">
        <v>13488</v>
      </c>
      <c r="J94" s="33">
        <v>4204</v>
      </c>
      <c r="K94" s="42"/>
    </row>
    <row r="95" s="1" customFormat="1" ht="16.5" customHeight="1" spans="1:11">
      <c r="A95" s="25" t="s">
        <v>21</v>
      </c>
      <c r="B95" s="33">
        <v>6336</v>
      </c>
      <c r="C95" s="32">
        <v>1048</v>
      </c>
      <c r="D95" s="34">
        <v>598</v>
      </c>
      <c r="E95" s="34"/>
      <c r="F95" s="34">
        <v>450</v>
      </c>
      <c r="G95" s="32">
        <v>3853</v>
      </c>
      <c r="H95" s="34">
        <v>3700</v>
      </c>
      <c r="I95" s="32">
        <v>953</v>
      </c>
      <c r="J95" s="34">
        <v>482</v>
      </c>
      <c r="K95" s="42"/>
    </row>
    <row r="96" s="1" customFormat="1" ht="16.5" customHeight="1" spans="1:11">
      <c r="A96" s="25" t="s">
        <v>95</v>
      </c>
      <c r="B96" s="33">
        <v>8716</v>
      </c>
      <c r="C96" s="32">
        <v>1405</v>
      </c>
      <c r="D96" s="34">
        <v>955</v>
      </c>
      <c r="E96" s="34"/>
      <c r="F96" s="34">
        <v>450</v>
      </c>
      <c r="G96" s="32">
        <v>5801</v>
      </c>
      <c r="H96" s="34">
        <v>5544</v>
      </c>
      <c r="I96" s="32">
        <v>748</v>
      </c>
      <c r="J96" s="34">
        <v>762</v>
      </c>
      <c r="K96" s="42"/>
    </row>
    <row r="97" s="1" customFormat="1" ht="16.5" customHeight="1" spans="1:11">
      <c r="A97" s="25" t="s">
        <v>96</v>
      </c>
      <c r="B97" s="33">
        <v>14649</v>
      </c>
      <c r="C97" s="32">
        <v>2096</v>
      </c>
      <c r="D97" s="34">
        <v>974</v>
      </c>
      <c r="E97" s="34"/>
      <c r="F97" s="34">
        <v>300</v>
      </c>
      <c r="G97" s="32">
        <v>8197</v>
      </c>
      <c r="H97" s="34">
        <v>7762</v>
      </c>
      <c r="I97" s="32">
        <v>3737</v>
      </c>
      <c r="J97" s="34">
        <v>619</v>
      </c>
      <c r="K97" s="42"/>
    </row>
    <row r="98" s="1" customFormat="1" ht="16.5" customHeight="1" spans="1:11">
      <c r="A98" s="25" t="s">
        <v>97</v>
      </c>
      <c r="B98" s="33">
        <v>6001</v>
      </c>
      <c r="C98" s="32">
        <v>1263</v>
      </c>
      <c r="D98" s="34">
        <v>563</v>
      </c>
      <c r="E98" s="34"/>
      <c r="F98" s="34">
        <v>300</v>
      </c>
      <c r="G98" s="32">
        <v>2738</v>
      </c>
      <c r="H98" s="34">
        <v>2703</v>
      </c>
      <c r="I98" s="32">
        <v>1567</v>
      </c>
      <c r="J98" s="34">
        <v>433</v>
      </c>
      <c r="K98" s="42"/>
    </row>
    <row r="99" s="1" customFormat="1" ht="16.5" customHeight="1" spans="1:11">
      <c r="A99" s="25" t="s">
        <v>98</v>
      </c>
      <c r="B99" s="33">
        <v>2566</v>
      </c>
      <c r="C99" s="32">
        <v>590</v>
      </c>
      <c r="D99" s="34">
        <v>365</v>
      </c>
      <c r="E99" s="34"/>
      <c r="F99" s="34">
        <v>225</v>
      </c>
      <c r="G99" s="32">
        <v>1026</v>
      </c>
      <c r="H99" s="34">
        <v>980</v>
      </c>
      <c r="I99" s="32">
        <v>764</v>
      </c>
      <c r="J99" s="34">
        <v>186</v>
      </c>
      <c r="K99" s="42"/>
    </row>
    <row r="100" s="1" customFormat="1" ht="16.5" customHeight="1" spans="1:11">
      <c r="A100" s="25" t="s">
        <v>99</v>
      </c>
      <c r="B100" s="33">
        <v>5570</v>
      </c>
      <c r="C100" s="32">
        <v>592</v>
      </c>
      <c r="D100" s="34">
        <v>442</v>
      </c>
      <c r="E100" s="34"/>
      <c r="F100" s="34">
        <v>150</v>
      </c>
      <c r="G100" s="32">
        <v>2849</v>
      </c>
      <c r="H100" s="34">
        <v>2762</v>
      </c>
      <c r="I100" s="32">
        <v>1782</v>
      </c>
      <c r="J100" s="34">
        <v>347</v>
      </c>
      <c r="K100" s="42"/>
    </row>
    <row r="101" s="1" customFormat="1" ht="16.5" customHeight="1" spans="1:11">
      <c r="A101" s="25" t="s">
        <v>100</v>
      </c>
      <c r="B101" s="33">
        <v>4996</v>
      </c>
      <c r="C101" s="32">
        <v>517</v>
      </c>
      <c r="D101" s="34">
        <v>367</v>
      </c>
      <c r="E101" s="34"/>
      <c r="F101" s="34">
        <v>150</v>
      </c>
      <c r="G101" s="32">
        <v>4038</v>
      </c>
      <c r="H101" s="34">
        <v>3691</v>
      </c>
      <c r="I101" s="32">
        <v>205</v>
      </c>
      <c r="J101" s="34">
        <v>236</v>
      </c>
      <c r="K101" s="42"/>
    </row>
    <row r="102" s="1" customFormat="1" ht="16.5" customHeight="1" spans="1:11">
      <c r="A102" s="25" t="s">
        <v>101</v>
      </c>
      <c r="B102" s="33">
        <v>4128</v>
      </c>
      <c r="C102" s="32">
        <v>393</v>
      </c>
      <c r="D102" s="34">
        <v>243</v>
      </c>
      <c r="E102" s="34"/>
      <c r="F102" s="34">
        <v>150</v>
      </c>
      <c r="G102" s="32">
        <v>610</v>
      </c>
      <c r="H102" s="34">
        <v>566</v>
      </c>
      <c r="I102" s="32">
        <v>2481</v>
      </c>
      <c r="J102" s="34">
        <v>644</v>
      </c>
      <c r="K102" s="42"/>
    </row>
    <row r="103" s="1" customFormat="1" ht="16.5" customHeight="1" spans="1:11">
      <c r="A103" s="25" t="s">
        <v>102</v>
      </c>
      <c r="B103" s="33">
        <v>1781</v>
      </c>
      <c r="C103" s="32">
        <v>691</v>
      </c>
      <c r="D103" s="34">
        <v>241</v>
      </c>
      <c r="E103" s="34"/>
      <c r="F103" s="34">
        <v>450</v>
      </c>
      <c r="G103" s="32">
        <v>470</v>
      </c>
      <c r="H103" s="34">
        <v>470</v>
      </c>
      <c r="I103" s="32">
        <v>486</v>
      </c>
      <c r="J103" s="34">
        <v>134</v>
      </c>
      <c r="K103" s="42"/>
    </row>
    <row r="104" s="1" customFormat="1" ht="16.5" customHeight="1" spans="1:11">
      <c r="A104" s="25" t="s">
        <v>103</v>
      </c>
      <c r="B104" s="33">
        <v>810</v>
      </c>
      <c r="C104" s="32">
        <v>75</v>
      </c>
      <c r="D104" s="34">
        <v>75</v>
      </c>
      <c r="E104" s="34"/>
      <c r="F104" s="34"/>
      <c r="G104" s="32">
        <v>138</v>
      </c>
      <c r="H104" s="34">
        <v>100</v>
      </c>
      <c r="I104" s="32">
        <v>479</v>
      </c>
      <c r="J104" s="34">
        <v>118</v>
      </c>
      <c r="K104" s="42"/>
    </row>
    <row r="105" s="1" customFormat="1" ht="16.5" customHeight="1" spans="1:11">
      <c r="A105" s="25" t="s">
        <v>104</v>
      </c>
      <c r="B105" s="33">
        <v>799</v>
      </c>
      <c r="C105" s="32">
        <v>57</v>
      </c>
      <c r="D105" s="34">
        <v>57</v>
      </c>
      <c r="E105" s="34"/>
      <c r="F105" s="34"/>
      <c r="G105" s="32">
        <v>438</v>
      </c>
      <c r="H105" s="34">
        <v>403</v>
      </c>
      <c r="I105" s="32">
        <v>180</v>
      </c>
      <c r="J105" s="34">
        <v>124</v>
      </c>
      <c r="K105" s="42"/>
    </row>
    <row r="106" s="1" customFormat="1" ht="16.5" customHeight="1" spans="1:11">
      <c r="A106" s="25" t="s">
        <v>105</v>
      </c>
      <c r="B106" s="33">
        <v>1626</v>
      </c>
      <c r="C106" s="32">
        <v>859</v>
      </c>
      <c r="D106" s="34">
        <v>109</v>
      </c>
      <c r="E106" s="34">
        <v>750</v>
      </c>
      <c r="F106" s="34"/>
      <c r="G106" s="32">
        <v>542</v>
      </c>
      <c r="H106" s="34">
        <v>494</v>
      </c>
      <c r="I106" s="32">
        <v>106</v>
      </c>
      <c r="J106" s="34">
        <v>119</v>
      </c>
      <c r="K106" s="42"/>
    </row>
    <row r="107" s="1" customFormat="1" ht="16.5" customHeight="1" spans="1:11">
      <c r="A107" s="36" t="s">
        <v>106</v>
      </c>
      <c r="B107" s="33">
        <v>51492</v>
      </c>
      <c r="C107" s="32">
        <v>7876</v>
      </c>
      <c r="D107" s="33">
        <v>4148</v>
      </c>
      <c r="E107" s="33">
        <v>0</v>
      </c>
      <c r="F107" s="33">
        <v>2505</v>
      </c>
      <c r="G107" s="32">
        <v>26619</v>
      </c>
      <c r="H107" s="33">
        <v>18949</v>
      </c>
      <c r="I107" s="32">
        <v>12515</v>
      </c>
      <c r="J107" s="33">
        <v>4482</v>
      </c>
      <c r="K107" s="42"/>
    </row>
    <row r="108" s="1" customFormat="1" ht="16.5" customHeight="1" spans="1:11">
      <c r="A108" s="25" t="s">
        <v>21</v>
      </c>
      <c r="B108" s="33">
        <v>5036</v>
      </c>
      <c r="C108" s="32">
        <v>1383</v>
      </c>
      <c r="D108" s="34">
        <v>623</v>
      </c>
      <c r="E108" s="34"/>
      <c r="F108" s="34">
        <v>360</v>
      </c>
      <c r="G108" s="32">
        <v>2353</v>
      </c>
      <c r="H108" s="34">
        <v>2353</v>
      </c>
      <c r="I108" s="32">
        <v>726</v>
      </c>
      <c r="J108" s="34">
        <v>574</v>
      </c>
      <c r="K108" s="42"/>
    </row>
    <row r="109" s="1" customFormat="1" ht="16.5" customHeight="1" spans="1:11">
      <c r="A109" s="25" t="s">
        <v>107</v>
      </c>
      <c r="B109" s="33">
        <v>12777</v>
      </c>
      <c r="C109" s="32">
        <v>1761</v>
      </c>
      <c r="D109" s="34">
        <v>783</v>
      </c>
      <c r="E109" s="34"/>
      <c r="F109" s="34">
        <v>555</v>
      </c>
      <c r="G109" s="32">
        <v>8098</v>
      </c>
      <c r="H109" s="34">
        <v>3802</v>
      </c>
      <c r="I109" s="32">
        <v>1959</v>
      </c>
      <c r="J109" s="34">
        <v>959</v>
      </c>
      <c r="K109" s="42"/>
    </row>
    <row r="110" s="1" customFormat="1" ht="16.5" customHeight="1" spans="1:11">
      <c r="A110" s="25" t="s">
        <v>108</v>
      </c>
      <c r="B110" s="33">
        <v>5913</v>
      </c>
      <c r="C110" s="32">
        <v>954</v>
      </c>
      <c r="D110" s="34">
        <v>564</v>
      </c>
      <c r="E110" s="34"/>
      <c r="F110" s="34">
        <v>390</v>
      </c>
      <c r="G110" s="32">
        <v>1492</v>
      </c>
      <c r="H110" s="34">
        <v>1453</v>
      </c>
      <c r="I110" s="32">
        <v>2832</v>
      </c>
      <c r="J110" s="34">
        <v>635</v>
      </c>
      <c r="K110" s="42"/>
    </row>
    <row r="111" s="1" customFormat="1" ht="16.5" customHeight="1" spans="1:11">
      <c r="A111" s="25" t="s">
        <v>109</v>
      </c>
      <c r="B111" s="33">
        <v>4360</v>
      </c>
      <c r="C111" s="32">
        <v>829</v>
      </c>
      <c r="D111" s="34">
        <v>529</v>
      </c>
      <c r="E111" s="34"/>
      <c r="F111" s="34">
        <v>300</v>
      </c>
      <c r="G111" s="32">
        <v>2534</v>
      </c>
      <c r="H111" s="34">
        <v>2429</v>
      </c>
      <c r="I111" s="32">
        <v>394</v>
      </c>
      <c r="J111" s="34">
        <v>603</v>
      </c>
      <c r="K111" s="42"/>
    </row>
    <row r="112" s="1" customFormat="1" ht="16.5" customHeight="1" spans="1:11">
      <c r="A112" s="25" t="s">
        <v>110</v>
      </c>
      <c r="B112" s="33">
        <v>8988</v>
      </c>
      <c r="C112" s="32">
        <v>1111</v>
      </c>
      <c r="D112" s="34">
        <v>456</v>
      </c>
      <c r="E112" s="34"/>
      <c r="F112" s="34">
        <v>255</v>
      </c>
      <c r="G112" s="32">
        <v>5521</v>
      </c>
      <c r="H112" s="34">
        <v>2291</v>
      </c>
      <c r="I112" s="32">
        <v>1964</v>
      </c>
      <c r="J112" s="34">
        <v>392</v>
      </c>
      <c r="K112" s="42"/>
    </row>
    <row r="113" s="1" customFormat="1" ht="16.5" customHeight="1" spans="1:11">
      <c r="A113" s="25" t="s">
        <v>111</v>
      </c>
      <c r="B113" s="33">
        <v>4738</v>
      </c>
      <c r="C113" s="32">
        <v>452</v>
      </c>
      <c r="D113" s="34">
        <v>332</v>
      </c>
      <c r="E113" s="34"/>
      <c r="F113" s="34">
        <v>120</v>
      </c>
      <c r="G113" s="32">
        <v>1882</v>
      </c>
      <c r="H113" s="34">
        <v>1882</v>
      </c>
      <c r="I113" s="32">
        <v>1971</v>
      </c>
      <c r="J113" s="34">
        <v>433</v>
      </c>
      <c r="K113" s="42"/>
    </row>
    <row r="114" s="1" customFormat="1" ht="16.5" customHeight="1" spans="1:11">
      <c r="A114" s="25" t="s">
        <v>112</v>
      </c>
      <c r="B114" s="33">
        <v>3696</v>
      </c>
      <c r="C114" s="32">
        <v>650</v>
      </c>
      <c r="D114" s="34">
        <v>395</v>
      </c>
      <c r="E114" s="34"/>
      <c r="F114" s="34">
        <v>255</v>
      </c>
      <c r="G114" s="32">
        <v>2048</v>
      </c>
      <c r="H114" s="34">
        <v>2048</v>
      </c>
      <c r="I114" s="32">
        <v>591</v>
      </c>
      <c r="J114" s="34">
        <v>407</v>
      </c>
      <c r="K114" s="42"/>
    </row>
    <row r="115" s="1" customFormat="1" ht="16.5" customHeight="1" spans="1:11">
      <c r="A115" s="25" t="s">
        <v>113</v>
      </c>
      <c r="B115" s="33">
        <v>5984</v>
      </c>
      <c r="C115" s="32">
        <v>736</v>
      </c>
      <c r="D115" s="34">
        <v>466</v>
      </c>
      <c r="E115" s="34"/>
      <c r="F115" s="34">
        <v>270</v>
      </c>
      <c r="G115" s="32">
        <v>2691</v>
      </c>
      <c r="H115" s="34">
        <v>2691</v>
      </c>
      <c r="I115" s="32">
        <v>2078</v>
      </c>
      <c r="J115" s="34">
        <v>479</v>
      </c>
      <c r="K115" s="42"/>
    </row>
    <row r="116" s="1" customFormat="1" ht="16.5" customHeight="1" spans="1:11">
      <c r="A116" s="36" t="s">
        <v>114</v>
      </c>
      <c r="B116" s="33">
        <v>34579</v>
      </c>
      <c r="C116" s="32">
        <v>6132</v>
      </c>
      <c r="D116" s="33">
        <v>2138</v>
      </c>
      <c r="E116" s="33">
        <v>3000</v>
      </c>
      <c r="F116" s="33">
        <v>150</v>
      </c>
      <c r="G116" s="32">
        <v>13677</v>
      </c>
      <c r="H116" s="33">
        <v>13300</v>
      </c>
      <c r="I116" s="32">
        <v>11516</v>
      </c>
      <c r="J116" s="33">
        <v>3254</v>
      </c>
      <c r="K116" s="42"/>
    </row>
    <row r="117" s="1" customFormat="1" ht="16.5" customHeight="1" spans="1:11">
      <c r="A117" s="25" t="s">
        <v>21</v>
      </c>
      <c r="B117" s="33">
        <v>5401</v>
      </c>
      <c r="C117" s="32">
        <v>1100</v>
      </c>
      <c r="D117" s="34">
        <v>243</v>
      </c>
      <c r="E117" s="34">
        <v>420</v>
      </c>
      <c r="F117" s="34">
        <v>15</v>
      </c>
      <c r="G117" s="32">
        <v>2810</v>
      </c>
      <c r="H117" s="34">
        <v>2720</v>
      </c>
      <c r="I117" s="32">
        <v>1166</v>
      </c>
      <c r="J117" s="34">
        <v>325</v>
      </c>
      <c r="K117" s="42"/>
    </row>
    <row r="118" s="1" customFormat="1" ht="16.5" customHeight="1" spans="1:11">
      <c r="A118" s="25" t="s">
        <v>115</v>
      </c>
      <c r="B118" s="33">
        <v>5498</v>
      </c>
      <c r="C118" s="32">
        <v>495</v>
      </c>
      <c r="D118" s="34">
        <v>195</v>
      </c>
      <c r="E118" s="34">
        <v>300</v>
      </c>
      <c r="F118" s="34"/>
      <c r="G118" s="32">
        <v>2399</v>
      </c>
      <c r="H118" s="34">
        <v>2399</v>
      </c>
      <c r="I118" s="32">
        <v>2339</v>
      </c>
      <c r="J118" s="34">
        <v>265</v>
      </c>
      <c r="K118" s="42"/>
    </row>
    <row r="119" s="1" customFormat="1" ht="16.5" customHeight="1" spans="1:11">
      <c r="A119" s="25" t="s">
        <v>116</v>
      </c>
      <c r="B119" s="33">
        <v>3302</v>
      </c>
      <c r="C119" s="32">
        <v>506</v>
      </c>
      <c r="D119" s="34">
        <v>56</v>
      </c>
      <c r="E119" s="34">
        <v>450</v>
      </c>
      <c r="F119" s="34"/>
      <c r="G119" s="32">
        <v>1073</v>
      </c>
      <c r="H119" s="34">
        <v>957</v>
      </c>
      <c r="I119" s="32">
        <v>1533</v>
      </c>
      <c r="J119" s="34">
        <v>190</v>
      </c>
      <c r="K119" s="42"/>
    </row>
    <row r="120" s="1" customFormat="1" ht="16.5" customHeight="1" spans="1:11">
      <c r="A120" s="25" t="s">
        <v>117</v>
      </c>
      <c r="B120" s="33">
        <v>4876</v>
      </c>
      <c r="C120" s="32">
        <v>600</v>
      </c>
      <c r="D120" s="34">
        <v>255</v>
      </c>
      <c r="E120" s="34">
        <v>300</v>
      </c>
      <c r="F120" s="34">
        <v>45</v>
      </c>
      <c r="G120" s="32">
        <v>1783</v>
      </c>
      <c r="H120" s="34">
        <v>1783</v>
      </c>
      <c r="I120" s="32">
        <v>1692</v>
      </c>
      <c r="J120" s="34">
        <v>801</v>
      </c>
      <c r="K120" s="42"/>
    </row>
    <row r="121" s="1" customFormat="1" ht="16.5" customHeight="1" spans="1:11">
      <c r="A121" s="25" t="s">
        <v>118</v>
      </c>
      <c r="B121" s="33">
        <v>4740</v>
      </c>
      <c r="C121" s="32">
        <v>1029</v>
      </c>
      <c r="D121" s="34">
        <v>247</v>
      </c>
      <c r="E121" s="34">
        <v>330</v>
      </c>
      <c r="F121" s="34">
        <v>30</v>
      </c>
      <c r="G121" s="32">
        <v>1135</v>
      </c>
      <c r="H121" s="34">
        <v>1135</v>
      </c>
      <c r="I121" s="32">
        <v>1577</v>
      </c>
      <c r="J121" s="34">
        <v>999</v>
      </c>
      <c r="K121" s="42"/>
    </row>
    <row r="122" s="1" customFormat="1" ht="16.5" customHeight="1" spans="1:11">
      <c r="A122" s="25" t="s">
        <v>119</v>
      </c>
      <c r="B122" s="33">
        <v>1317</v>
      </c>
      <c r="C122" s="32">
        <v>317</v>
      </c>
      <c r="D122" s="34">
        <v>17</v>
      </c>
      <c r="E122" s="34">
        <v>300</v>
      </c>
      <c r="F122" s="34"/>
      <c r="G122" s="32">
        <v>483</v>
      </c>
      <c r="H122" s="34">
        <v>483</v>
      </c>
      <c r="I122" s="32">
        <v>398</v>
      </c>
      <c r="J122" s="34">
        <v>119</v>
      </c>
      <c r="K122" s="42"/>
    </row>
    <row r="123" s="1" customFormat="1" ht="16.5" customHeight="1" spans="1:11">
      <c r="A123" s="25" t="s">
        <v>120</v>
      </c>
      <c r="B123" s="33">
        <v>933</v>
      </c>
      <c r="C123" s="32">
        <v>309</v>
      </c>
      <c r="D123" s="34">
        <v>9</v>
      </c>
      <c r="E123" s="34">
        <v>300</v>
      </c>
      <c r="F123" s="34"/>
      <c r="G123" s="32">
        <v>137</v>
      </c>
      <c r="H123" s="34">
        <v>137</v>
      </c>
      <c r="I123" s="32">
        <v>435</v>
      </c>
      <c r="J123" s="34">
        <v>52</v>
      </c>
      <c r="K123" s="42"/>
    </row>
    <row r="124" s="1" customFormat="1" ht="16.5" customHeight="1" spans="1:11">
      <c r="A124" s="25" t="s">
        <v>121</v>
      </c>
      <c r="B124" s="33">
        <v>5261</v>
      </c>
      <c r="C124" s="32">
        <v>1078</v>
      </c>
      <c r="D124" s="34">
        <v>733</v>
      </c>
      <c r="E124" s="34">
        <v>300</v>
      </c>
      <c r="F124" s="34">
        <v>45</v>
      </c>
      <c r="G124" s="32">
        <v>2504</v>
      </c>
      <c r="H124" s="34">
        <v>2408</v>
      </c>
      <c r="I124" s="32">
        <v>1393</v>
      </c>
      <c r="J124" s="34">
        <v>286</v>
      </c>
      <c r="K124" s="42"/>
    </row>
    <row r="125" s="1" customFormat="1" ht="16.5" customHeight="1" spans="1:11">
      <c r="A125" s="25" t="s">
        <v>122</v>
      </c>
      <c r="B125" s="33">
        <v>3251</v>
      </c>
      <c r="C125" s="32">
        <v>698</v>
      </c>
      <c r="D125" s="34">
        <v>383</v>
      </c>
      <c r="E125" s="34">
        <v>300</v>
      </c>
      <c r="F125" s="34">
        <v>15</v>
      </c>
      <c r="G125" s="32">
        <v>1353</v>
      </c>
      <c r="H125" s="34">
        <v>1278</v>
      </c>
      <c r="I125" s="32">
        <v>983</v>
      </c>
      <c r="J125" s="34">
        <v>217</v>
      </c>
      <c r="K125" s="42"/>
    </row>
    <row r="126" s="3" customFormat="1" ht="16.5" customHeight="1" spans="1:11">
      <c r="A126" s="44" t="s">
        <v>123</v>
      </c>
      <c r="B126" s="45">
        <f>C126+G126+I126+J126</f>
        <v>55068</v>
      </c>
      <c r="C126" s="46">
        <v>9301</v>
      </c>
      <c r="D126" s="45">
        <v>5033</v>
      </c>
      <c r="E126" s="45">
        <v>0</v>
      </c>
      <c r="F126" s="45">
        <v>3045</v>
      </c>
      <c r="G126" s="46">
        <f>24284+467</f>
        <v>24751</v>
      </c>
      <c r="H126" s="45">
        <f>23080+467</f>
        <v>23547</v>
      </c>
      <c r="I126" s="46">
        <v>15283</v>
      </c>
      <c r="J126" s="45">
        <v>5733</v>
      </c>
      <c r="K126" s="49"/>
    </row>
    <row r="127" s="3" customFormat="1" ht="24" spans="1:11">
      <c r="A127" s="47" t="s">
        <v>21</v>
      </c>
      <c r="B127" s="45">
        <f>C127+G127+I127+J127</f>
        <v>7250</v>
      </c>
      <c r="C127" s="46">
        <v>958</v>
      </c>
      <c r="D127" s="48">
        <v>613</v>
      </c>
      <c r="E127" s="48"/>
      <c r="F127" s="48">
        <v>345</v>
      </c>
      <c r="G127" s="46">
        <f>3441+467</f>
        <v>3908</v>
      </c>
      <c r="H127" s="48">
        <f>3441+467</f>
        <v>3908</v>
      </c>
      <c r="I127" s="46">
        <v>1599</v>
      </c>
      <c r="J127" s="48">
        <v>785</v>
      </c>
      <c r="K127" s="50" t="s">
        <v>124</v>
      </c>
    </row>
    <row r="128" s="3" customFormat="1" ht="16.5" customHeight="1" spans="1:11">
      <c r="A128" s="47" t="s">
        <v>125</v>
      </c>
      <c r="B128" s="45">
        <v>5802</v>
      </c>
      <c r="C128" s="46">
        <v>687</v>
      </c>
      <c r="D128" s="48">
        <v>447</v>
      </c>
      <c r="E128" s="48"/>
      <c r="F128" s="48">
        <v>240</v>
      </c>
      <c r="G128" s="46">
        <v>1986</v>
      </c>
      <c r="H128" s="48">
        <v>1942</v>
      </c>
      <c r="I128" s="46">
        <v>2746</v>
      </c>
      <c r="J128" s="48">
        <v>383</v>
      </c>
      <c r="K128" s="49"/>
    </row>
    <row r="129" s="3" customFormat="1" ht="16.5" customHeight="1" spans="1:11">
      <c r="A129" s="47" t="s">
        <v>126</v>
      </c>
      <c r="B129" s="45">
        <v>7494</v>
      </c>
      <c r="C129" s="46">
        <v>781</v>
      </c>
      <c r="D129" s="48">
        <v>511</v>
      </c>
      <c r="E129" s="48"/>
      <c r="F129" s="48">
        <v>270</v>
      </c>
      <c r="G129" s="46">
        <v>4054</v>
      </c>
      <c r="H129" s="48">
        <v>4012</v>
      </c>
      <c r="I129" s="46">
        <v>1690</v>
      </c>
      <c r="J129" s="48">
        <v>969</v>
      </c>
      <c r="K129" s="49"/>
    </row>
    <row r="130" s="3" customFormat="1" ht="16.5" customHeight="1" spans="1:11">
      <c r="A130" s="47" t="s">
        <v>127</v>
      </c>
      <c r="B130" s="45">
        <v>5575</v>
      </c>
      <c r="C130" s="46">
        <v>1341</v>
      </c>
      <c r="D130" s="48">
        <v>551</v>
      </c>
      <c r="E130" s="48"/>
      <c r="F130" s="48">
        <v>390</v>
      </c>
      <c r="G130" s="46">
        <v>2010</v>
      </c>
      <c r="H130" s="48">
        <v>2010</v>
      </c>
      <c r="I130" s="46">
        <v>1671</v>
      </c>
      <c r="J130" s="48">
        <v>553</v>
      </c>
      <c r="K130" s="49"/>
    </row>
    <row r="131" s="3" customFormat="1" ht="16.5" customHeight="1" spans="1:11">
      <c r="A131" s="47" t="s">
        <v>128</v>
      </c>
      <c r="B131" s="45">
        <v>6961</v>
      </c>
      <c r="C131" s="46">
        <v>1140</v>
      </c>
      <c r="D131" s="48">
        <v>765</v>
      </c>
      <c r="E131" s="48"/>
      <c r="F131" s="48">
        <v>375</v>
      </c>
      <c r="G131" s="46">
        <v>2914</v>
      </c>
      <c r="H131" s="48">
        <v>2612</v>
      </c>
      <c r="I131" s="46">
        <v>2121</v>
      </c>
      <c r="J131" s="48">
        <v>786</v>
      </c>
      <c r="K131" s="49"/>
    </row>
    <row r="132" s="3" customFormat="1" ht="16.5" customHeight="1" spans="1:11">
      <c r="A132" s="47" t="s">
        <v>129</v>
      </c>
      <c r="B132" s="45">
        <v>5481</v>
      </c>
      <c r="C132" s="46">
        <v>862</v>
      </c>
      <c r="D132" s="48">
        <v>502</v>
      </c>
      <c r="E132" s="48"/>
      <c r="F132" s="48">
        <v>360</v>
      </c>
      <c r="G132" s="46">
        <v>3803</v>
      </c>
      <c r="H132" s="48">
        <v>3765</v>
      </c>
      <c r="I132" s="46">
        <v>217</v>
      </c>
      <c r="J132" s="48">
        <v>599</v>
      </c>
      <c r="K132" s="49"/>
    </row>
    <row r="133" s="3" customFormat="1" ht="16.5" customHeight="1" spans="1:11">
      <c r="A133" s="47" t="s">
        <v>130</v>
      </c>
      <c r="B133" s="45">
        <v>4126</v>
      </c>
      <c r="C133" s="46">
        <v>1422</v>
      </c>
      <c r="D133" s="48">
        <v>624</v>
      </c>
      <c r="E133" s="48"/>
      <c r="F133" s="48">
        <v>375</v>
      </c>
      <c r="G133" s="46">
        <v>1398</v>
      </c>
      <c r="H133" s="48">
        <v>1326</v>
      </c>
      <c r="I133" s="46">
        <v>713</v>
      </c>
      <c r="J133" s="48">
        <v>593</v>
      </c>
      <c r="K133" s="49"/>
    </row>
    <row r="134" s="3" customFormat="1" ht="16.5" customHeight="1" spans="1:11">
      <c r="A134" s="47" t="s">
        <v>131</v>
      </c>
      <c r="B134" s="45">
        <v>6145</v>
      </c>
      <c r="C134" s="46">
        <v>1245</v>
      </c>
      <c r="D134" s="48">
        <v>500</v>
      </c>
      <c r="E134" s="48"/>
      <c r="F134" s="48">
        <v>345</v>
      </c>
      <c r="G134" s="46">
        <v>2155</v>
      </c>
      <c r="H134" s="48">
        <v>2045</v>
      </c>
      <c r="I134" s="46">
        <v>2089</v>
      </c>
      <c r="J134" s="48">
        <v>656</v>
      </c>
      <c r="K134" s="49"/>
    </row>
    <row r="135" s="3" customFormat="1" ht="16.5" customHeight="1" spans="1:11">
      <c r="A135" s="47" t="s">
        <v>132</v>
      </c>
      <c r="B135" s="45">
        <v>6234</v>
      </c>
      <c r="C135" s="46">
        <v>865</v>
      </c>
      <c r="D135" s="48">
        <v>520</v>
      </c>
      <c r="E135" s="48"/>
      <c r="F135" s="48">
        <v>345</v>
      </c>
      <c r="G135" s="46">
        <v>2523</v>
      </c>
      <c r="H135" s="48">
        <v>1927</v>
      </c>
      <c r="I135" s="46">
        <v>2437</v>
      </c>
      <c r="J135" s="48">
        <v>409</v>
      </c>
      <c r="K135" s="49"/>
    </row>
    <row r="136" s="1" customFormat="1" ht="16.5" customHeight="1" spans="1:11">
      <c r="A136" s="36" t="s">
        <v>133</v>
      </c>
      <c r="B136" s="33">
        <v>52728</v>
      </c>
      <c r="C136" s="32">
        <v>9115</v>
      </c>
      <c r="D136" s="33">
        <v>5432</v>
      </c>
      <c r="E136" s="33">
        <v>0</v>
      </c>
      <c r="F136" s="33">
        <v>2460</v>
      </c>
      <c r="G136" s="32">
        <v>27115</v>
      </c>
      <c r="H136" s="33">
        <v>25684</v>
      </c>
      <c r="I136" s="32">
        <v>12014</v>
      </c>
      <c r="J136" s="33">
        <v>4484</v>
      </c>
      <c r="K136" s="42"/>
    </row>
    <row r="137" s="1" customFormat="1" ht="16.5" customHeight="1" spans="1:11">
      <c r="A137" s="25" t="s">
        <v>21</v>
      </c>
      <c r="B137" s="33">
        <v>3140</v>
      </c>
      <c r="C137" s="32">
        <v>453</v>
      </c>
      <c r="D137" s="34">
        <v>318</v>
      </c>
      <c r="E137" s="34"/>
      <c r="F137" s="34">
        <v>135</v>
      </c>
      <c r="G137" s="32">
        <v>2055</v>
      </c>
      <c r="H137" s="34">
        <v>2055</v>
      </c>
      <c r="I137" s="32">
        <v>509</v>
      </c>
      <c r="J137" s="34">
        <v>123</v>
      </c>
      <c r="K137" s="42"/>
    </row>
    <row r="138" s="1" customFormat="1" ht="16.5" customHeight="1" spans="1:11">
      <c r="A138" s="25" t="s">
        <v>134</v>
      </c>
      <c r="B138" s="33">
        <v>3902</v>
      </c>
      <c r="C138" s="32">
        <v>618</v>
      </c>
      <c r="D138" s="34">
        <v>393</v>
      </c>
      <c r="E138" s="34"/>
      <c r="F138" s="34">
        <v>225</v>
      </c>
      <c r="G138" s="32">
        <v>2219</v>
      </c>
      <c r="H138" s="34">
        <v>2072</v>
      </c>
      <c r="I138" s="32">
        <v>627</v>
      </c>
      <c r="J138" s="34">
        <v>438</v>
      </c>
      <c r="K138" s="42"/>
    </row>
    <row r="139" s="1" customFormat="1" ht="16.5" customHeight="1" spans="1:11">
      <c r="A139" s="25" t="s">
        <v>135</v>
      </c>
      <c r="B139" s="33">
        <v>7040</v>
      </c>
      <c r="C139" s="32">
        <v>837</v>
      </c>
      <c r="D139" s="34">
        <v>522</v>
      </c>
      <c r="E139" s="34"/>
      <c r="F139" s="34">
        <v>315</v>
      </c>
      <c r="G139" s="32">
        <v>2304</v>
      </c>
      <c r="H139" s="34">
        <v>1639</v>
      </c>
      <c r="I139" s="32">
        <v>3406</v>
      </c>
      <c r="J139" s="34">
        <v>493</v>
      </c>
      <c r="K139" s="42"/>
    </row>
    <row r="140" s="1" customFormat="1" ht="16.5" customHeight="1" spans="1:11">
      <c r="A140" s="25" t="s">
        <v>136</v>
      </c>
      <c r="B140" s="33">
        <v>5592</v>
      </c>
      <c r="C140" s="32">
        <v>852</v>
      </c>
      <c r="D140" s="34">
        <v>372</v>
      </c>
      <c r="E140" s="34"/>
      <c r="F140" s="34">
        <v>480</v>
      </c>
      <c r="G140" s="32">
        <v>2210</v>
      </c>
      <c r="H140" s="34">
        <v>2210</v>
      </c>
      <c r="I140" s="32">
        <v>2118</v>
      </c>
      <c r="J140" s="34">
        <v>412</v>
      </c>
      <c r="K140" s="42"/>
    </row>
    <row r="141" s="1" customFormat="1" ht="16.5" customHeight="1" spans="1:11">
      <c r="A141" s="25" t="s">
        <v>137</v>
      </c>
      <c r="B141" s="33">
        <v>4898</v>
      </c>
      <c r="C141" s="32">
        <v>987</v>
      </c>
      <c r="D141" s="34">
        <v>497</v>
      </c>
      <c r="E141" s="34"/>
      <c r="F141" s="34">
        <v>90</v>
      </c>
      <c r="G141" s="32">
        <v>2229</v>
      </c>
      <c r="H141" s="34">
        <v>2063</v>
      </c>
      <c r="I141" s="32">
        <v>1114</v>
      </c>
      <c r="J141" s="34">
        <v>568</v>
      </c>
      <c r="K141" s="42"/>
    </row>
    <row r="142" s="1" customFormat="1" ht="16.5" customHeight="1" spans="1:11">
      <c r="A142" s="25" t="s">
        <v>138</v>
      </c>
      <c r="B142" s="33">
        <v>3750</v>
      </c>
      <c r="C142" s="32">
        <v>1127</v>
      </c>
      <c r="D142" s="34">
        <v>677</v>
      </c>
      <c r="E142" s="34"/>
      <c r="F142" s="34">
        <v>450</v>
      </c>
      <c r="G142" s="32">
        <v>1842</v>
      </c>
      <c r="H142" s="34">
        <v>1765</v>
      </c>
      <c r="I142" s="32">
        <v>230</v>
      </c>
      <c r="J142" s="34">
        <v>551</v>
      </c>
      <c r="K142" s="42"/>
    </row>
    <row r="143" s="1" customFormat="1" ht="16.5" customHeight="1" spans="1:11">
      <c r="A143" s="25" t="s">
        <v>139</v>
      </c>
      <c r="B143" s="33">
        <v>4854</v>
      </c>
      <c r="C143" s="32">
        <v>1386</v>
      </c>
      <c r="D143" s="34">
        <v>603</v>
      </c>
      <c r="E143" s="34"/>
      <c r="F143" s="34">
        <v>360</v>
      </c>
      <c r="G143" s="32">
        <v>2306</v>
      </c>
      <c r="H143" s="34">
        <v>2306</v>
      </c>
      <c r="I143" s="32">
        <v>710</v>
      </c>
      <c r="J143" s="34">
        <v>452</v>
      </c>
      <c r="K143" s="42"/>
    </row>
    <row r="144" s="1" customFormat="1" ht="16.5" customHeight="1" spans="1:11">
      <c r="A144" s="25" t="s">
        <v>140</v>
      </c>
      <c r="B144" s="33">
        <v>3560</v>
      </c>
      <c r="C144" s="32">
        <v>734</v>
      </c>
      <c r="D144" s="34">
        <v>554</v>
      </c>
      <c r="E144" s="34"/>
      <c r="F144" s="34">
        <v>180</v>
      </c>
      <c r="G144" s="32">
        <v>2088</v>
      </c>
      <c r="H144" s="34">
        <v>1938</v>
      </c>
      <c r="I144" s="32">
        <v>266</v>
      </c>
      <c r="J144" s="34">
        <v>472</v>
      </c>
      <c r="K144" s="42"/>
    </row>
    <row r="145" s="1" customFormat="1" ht="16.5" customHeight="1" spans="1:11">
      <c r="A145" s="25" t="s">
        <v>141</v>
      </c>
      <c r="B145" s="33">
        <v>3163</v>
      </c>
      <c r="C145" s="32">
        <v>1120</v>
      </c>
      <c r="D145" s="34">
        <v>600</v>
      </c>
      <c r="E145" s="34"/>
      <c r="F145" s="34">
        <v>120</v>
      </c>
      <c r="G145" s="32">
        <v>1237</v>
      </c>
      <c r="H145" s="34">
        <v>1079</v>
      </c>
      <c r="I145" s="32">
        <v>323</v>
      </c>
      <c r="J145" s="34">
        <v>483</v>
      </c>
      <c r="K145" s="42"/>
    </row>
    <row r="146" s="1" customFormat="1" ht="16.5" customHeight="1" spans="1:11">
      <c r="A146" s="25" t="s">
        <v>142</v>
      </c>
      <c r="B146" s="33">
        <v>12829</v>
      </c>
      <c r="C146" s="32">
        <v>1001</v>
      </c>
      <c r="D146" s="34">
        <v>896</v>
      </c>
      <c r="E146" s="34"/>
      <c r="F146" s="34">
        <v>105</v>
      </c>
      <c r="G146" s="32">
        <v>8625</v>
      </c>
      <c r="H146" s="34">
        <v>8557</v>
      </c>
      <c r="I146" s="32">
        <v>2711</v>
      </c>
      <c r="J146" s="34">
        <v>492</v>
      </c>
      <c r="K146" s="42"/>
    </row>
    <row r="147" s="1" customFormat="1" ht="16.5" customHeight="1" spans="1:11">
      <c r="A147" s="36" t="s">
        <v>143</v>
      </c>
      <c r="B147" s="33">
        <v>2078</v>
      </c>
      <c r="C147" s="32">
        <v>269</v>
      </c>
      <c r="D147" s="51">
        <v>149</v>
      </c>
      <c r="E147" s="51"/>
      <c r="F147" s="51">
        <v>120</v>
      </c>
      <c r="G147" s="32">
        <v>584</v>
      </c>
      <c r="H147" s="51">
        <v>382</v>
      </c>
      <c r="I147" s="32">
        <v>1030</v>
      </c>
      <c r="J147" s="51">
        <v>195</v>
      </c>
      <c r="K147" s="42"/>
    </row>
    <row r="148" s="1" customFormat="1" ht="16.5" customHeight="1" spans="1:11">
      <c r="A148" s="52" t="s">
        <v>144</v>
      </c>
      <c r="B148" s="33">
        <f>23405-467</f>
        <v>22938</v>
      </c>
      <c r="C148" s="32">
        <v>0</v>
      </c>
      <c r="D148" s="51"/>
      <c r="E148" s="51"/>
      <c r="F148" s="51"/>
      <c r="G148" s="32">
        <f>1005-467</f>
        <v>538</v>
      </c>
      <c r="H148" s="51"/>
      <c r="I148" s="32">
        <v>22400</v>
      </c>
      <c r="J148" s="51"/>
      <c r="K148" s="42"/>
    </row>
    <row r="149" s="1" customFormat="1" ht="30" customHeight="1" spans="1:11">
      <c r="A149" s="53" t="s">
        <v>145</v>
      </c>
      <c r="B149" s="33">
        <v>50</v>
      </c>
      <c r="C149" s="32">
        <v>0</v>
      </c>
      <c r="D149" s="54"/>
      <c r="E149" s="54"/>
      <c r="F149" s="54"/>
      <c r="G149" s="32">
        <v>0</v>
      </c>
      <c r="H149" s="54"/>
      <c r="I149" s="32">
        <v>50</v>
      </c>
      <c r="J149" s="51"/>
      <c r="K149" s="57" t="s">
        <v>146</v>
      </c>
    </row>
    <row r="150" s="1" customFormat="1" ht="31" customHeight="1" spans="1:11">
      <c r="A150" s="53" t="s">
        <v>147</v>
      </c>
      <c r="B150" s="33">
        <v>50</v>
      </c>
      <c r="C150" s="32">
        <v>0</v>
      </c>
      <c r="D150" s="54"/>
      <c r="E150" s="54"/>
      <c r="F150" s="54"/>
      <c r="G150" s="32">
        <v>0</v>
      </c>
      <c r="H150" s="54"/>
      <c r="I150" s="32">
        <v>50</v>
      </c>
      <c r="J150" s="51"/>
      <c r="K150" s="58"/>
    </row>
    <row r="151" s="1" customFormat="1" ht="121.5" spans="1:11">
      <c r="A151" s="53" t="s">
        <v>148</v>
      </c>
      <c r="B151" s="33">
        <v>738</v>
      </c>
      <c r="C151" s="33">
        <v>0</v>
      </c>
      <c r="D151" s="33">
        <v>0</v>
      </c>
      <c r="E151" s="33">
        <v>0</v>
      </c>
      <c r="F151" s="33">
        <v>0</v>
      </c>
      <c r="G151" s="33">
        <v>538</v>
      </c>
      <c r="H151" s="33">
        <v>0</v>
      </c>
      <c r="I151" s="33">
        <v>200</v>
      </c>
      <c r="J151" s="33"/>
      <c r="K151" s="59" t="s">
        <v>149</v>
      </c>
    </row>
    <row r="152" s="1" customFormat="1" ht="30" customHeight="1" spans="1:11">
      <c r="A152" s="55" t="s">
        <v>150</v>
      </c>
      <c r="B152" s="33">
        <v>100</v>
      </c>
      <c r="C152" s="32">
        <v>0</v>
      </c>
      <c r="D152" s="54"/>
      <c r="E152" s="54"/>
      <c r="F152" s="54"/>
      <c r="G152" s="32">
        <v>0</v>
      </c>
      <c r="H152" s="54"/>
      <c r="I152" s="32">
        <v>100</v>
      </c>
      <c r="J152" s="51"/>
      <c r="K152" s="60" t="s">
        <v>146</v>
      </c>
    </row>
    <row r="153" s="1" customFormat="1" ht="46" customHeight="1" spans="1:11">
      <c r="A153" s="53" t="s">
        <v>151</v>
      </c>
      <c r="B153" s="33">
        <v>22000</v>
      </c>
      <c r="C153" s="32">
        <v>0</v>
      </c>
      <c r="D153" s="54"/>
      <c r="E153" s="54"/>
      <c r="F153" s="54"/>
      <c r="G153" s="32">
        <v>0</v>
      </c>
      <c r="H153" s="54"/>
      <c r="I153" s="32">
        <v>22000</v>
      </c>
      <c r="J153" s="51"/>
      <c r="K153" s="60" t="s">
        <v>152</v>
      </c>
    </row>
    <row r="154" s="1" customFormat="1" ht="26.25" customHeight="1" spans="1:1">
      <c r="A154" s="56" t="s">
        <v>153</v>
      </c>
    </row>
  </sheetData>
  <mergeCells count="14">
    <mergeCell ref="A3:J3"/>
    <mergeCell ref="C4:F4"/>
    <mergeCell ref="G4:H4"/>
    <mergeCell ref="D5:F5"/>
    <mergeCell ref="C7:F7"/>
    <mergeCell ref="G7:H7"/>
    <mergeCell ref="A4:A6"/>
    <mergeCell ref="B4:B7"/>
    <mergeCell ref="C5:C6"/>
    <mergeCell ref="G5:G6"/>
    <mergeCell ref="I4:I6"/>
    <mergeCell ref="J5:J6"/>
    <mergeCell ref="K4:K6"/>
    <mergeCell ref="K149:K150"/>
  </mergeCells>
  <pageMargins left="0.357638888888889" right="0.357638888888889" top="1" bottom="0.60625" header="0.5" footer="0.5"/>
  <pageSetup paperSize="8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WPS_1656574716</cp:lastModifiedBy>
  <dcterms:created xsi:type="dcterms:W3CDTF">2023-12-11T01:24:56Z</dcterms:created>
  <dcterms:modified xsi:type="dcterms:W3CDTF">2024-02-20T05:38:47Z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0B5DA87931DB4A37B36085435A195B01_13</vt:lpwstr>
  </property>
</Properties>
</file>